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Zał 1, 2 i3" sheetId="1" r:id="rId1"/>
    <sheet name="Zał nr 4" sheetId="2" r:id="rId2"/>
    <sheet name="Uzasadnienie" sheetId="3" r:id="rId3"/>
    <sheet name="Zał nr 12" sheetId="4" r:id="rId4"/>
  </sheets>
  <definedNames/>
  <calcPr fullCalcOnLoad="1"/>
</workbook>
</file>

<file path=xl/sharedStrings.xml><?xml version="1.0" encoding="utf-8"?>
<sst xmlns="http://schemas.openxmlformats.org/spreadsheetml/2006/main" count="594" uniqueCount="330">
  <si>
    <t xml:space="preserve">                                             z dnia 9 listopada  2006 roku</t>
  </si>
  <si>
    <t>Na podstawie:</t>
  </si>
  <si>
    <t>§ 1</t>
  </si>
  <si>
    <t>W uchwale Nr IV/26/2007 Rady Miejskiej w Golinie z dnia 25 stycznia 2007 roku w sprawie</t>
  </si>
  <si>
    <t>uchwalenia budżetu Gminy Golina na rok 2007 zmienionej:</t>
  </si>
  <si>
    <t xml:space="preserve"> - Uchwałą Nr VII/37/2007 z dnia 19 marca 2007 roku</t>
  </si>
  <si>
    <t xml:space="preserve"> - Zarządzeniem Nr 10/2007 z dnia 30 marca 2007 roku</t>
  </si>
  <si>
    <t xml:space="preserve"> - Zarządzeniem Nr 13/2007 z dnia 27 kwietnia 2007 roku</t>
  </si>
  <si>
    <t xml:space="preserve"> - Zarządzeniem Nr 14/2007 z dnia 14 maja 2007 roku</t>
  </si>
  <si>
    <t xml:space="preserve"> - Uchwałą Nr X/50/2007 z dnia 21 maja 2007 roku</t>
  </si>
  <si>
    <t xml:space="preserve"> - Zarządzeniem Nr 20/2007 z dnia 11 czerwca 2007 roku unieważnionym Uchwałą Nr 14/613/2007 Kolegium RIO</t>
  </si>
  <si>
    <t xml:space="preserve">   z dnia 11 lipca 2007 roku</t>
  </si>
  <si>
    <t xml:space="preserve"> - Zarządzeniem Nr 21/2007 z dnia 28 czerwca 2007 roku</t>
  </si>
  <si>
    <t xml:space="preserve"> - Uchwałą Nr XI/53/2007 z dnia 19 lipca 2007 roku</t>
  </si>
  <si>
    <t xml:space="preserve"> - Uchwałą Nr XII/57/2007 z dnia 31 lipca 2007 roku</t>
  </si>
  <si>
    <t xml:space="preserve"> - Zarządzeniem Nr 32/2007 z dnia 31 sierpnia 2007 roku</t>
  </si>
  <si>
    <t xml:space="preserve"> - Uchwałą Nr XIII/59/2007 z dnia 20 września 2007 roku</t>
  </si>
  <si>
    <t>wprowadza się następujące zmiany:</t>
  </si>
  <si>
    <t>§ 2</t>
  </si>
  <si>
    <t xml:space="preserve">   to jest do kwoty:</t>
  </si>
  <si>
    <t xml:space="preserve">   zgodnie z załącznikiem nr 1</t>
  </si>
  <si>
    <t xml:space="preserve"> 2) Uchwalone w § 1 ust. 2 pkt. 1 dotacje celowe na realizację zadań z zakresu administracji rządowej i innych zadań</t>
  </si>
  <si>
    <t>zgodnie z załącznikiem nr 1 i 4</t>
  </si>
  <si>
    <t xml:space="preserve">    to jest do kwoty:</t>
  </si>
  <si>
    <t xml:space="preserve">    zgodnie z załącznikiem nr 2</t>
  </si>
  <si>
    <t xml:space="preserve">     to jest do kwoty:</t>
  </si>
  <si>
    <t xml:space="preserve">    zgodnie z załącznikiem nr 4</t>
  </si>
  <si>
    <t xml:space="preserve">                                                                        § 3</t>
  </si>
  <si>
    <t xml:space="preserve">                                              Załącznik Nr 1 do Uchwały Nr IV/26/2007</t>
  </si>
  <si>
    <t>Rady Miejskiej w Golinie z dnia 25 stycznia 2007 roku w sprawie uchwalenia budżetu na rok 2007</t>
  </si>
  <si>
    <t>Dz.</t>
  </si>
  <si>
    <t>Rozdz</t>
  </si>
  <si>
    <t>§</t>
  </si>
  <si>
    <t>Nazwa</t>
  </si>
  <si>
    <t xml:space="preserve"> Zwiększenie (+) Zmniejszenie (-) </t>
  </si>
  <si>
    <t xml:space="preserve">   Plan na rok 2007    </t>
  </si>
  <si>
    <t>1</t>
  </si>
  <si>
    <t>801</t>
  </si>
  <si>
    <t>Oświata i wychowanie</t>
  </si>
  <si>
    <t>Pozostała działalność</t>
  </si>
  <si>
    <t>2030</t>
  </si>
  <si>
    <t>Dotacje celowe przekazane z budżetu państwa na realizację własnych zadań bieżących gmin</t>
  </si>
  <si>
    <t>Pomoc społeczna</t>
  </si>
  <si>
    <t>Razem dochody własne</t>
  </si>
  <si>
    <t>Dotacje celowe otrzymane z budżetu państwa na realizację zadań bieżących z zakresu administracji rządowej oraz innych zadań zleconych gminie</t>
  </si>
  <si>
    <t>Administracja publiczna</t>
  </si>
  <si>
    <t>2010</t>
  </si>
  <si>
    <t>Dotacje celowe otrzymane z budżetu państwa na realizację zadań bieżących z zakresu administracji rządowej  oraz innych zadań zleconych gminie (związkom gmin) ustawami</t>
  </si>
  <si>
    <t>Urzędy naczelnych organów władzy państwowej, kontroli i ochrony prawa oraz sądownictwa</t>
  </si>
  <si>
    <t>Wybory do Sejmu i Senatu</t>
  </si>
  <si>
    <t>Razem dotacje</t>
  </si>
  <si>
    <t>OGÓŁEM DOCHODY</t>
  </si>
  <si>
    <t xml:space="preserve">                                              Załącznik Nr 2 do Uchwały Nr IV/26/2007</t>
  </si>
  <si>
    <t xml:space="preserve"> Zwiększenie (+)                      Zmniejszenie (-) </t>
  </si>
  <si>
    <t xml:space="preserve">  Plan na rok 2007   </t>
  </si>
  <si>
    <t>3</t>
  </si>
  <si>
    <t>ZADANIA WŁASNE</t>
  </si>
  <si>
    <t>750</t>
  </si>
  <si>
    <t>Urzędy gmin (miast i miast na prawach powiatu)</t>
  </si>
  <si>
    <t>3020</t>
  </si>
  <si>
    <t>Wydatki osobowe niezaliczane do wynagrodzeń</t>
  </si>
  <si>
    <t>4300</t>
  </si>
  <si>
    <t>Zakup usług pozostałych</t>
  </si>
  <si>
    <t>Szkoły podstawowe</t>
  </si>
  <si>
    <t>4210</t>
  </si>
  <si>
    <t>Zakup materiałów i wyposażenia</t>
  </si>
  <si>
    <t>4740</t>
  </si>
  <si>
    <t>Zakup materiałów papierniczych do sprzętu drukarskiego i urządzeń kserograficznych</t>
  </si>
  <si>
    <t>Świadczenia społeczne</t>
  </si>
  <si>
    <t>921</t>
  </si>
  <si>
    <t>Kultura i ochrona dziedzictwa narodowego</t>
  </si>
  <si>
    <t>Domy i ośrodki kultury, świetlice i kluby</t>
  </si>
  <si>
    <t>4010</t>
  </si>
  <si>
    <t>Wynagrodzenia osobowe pracowników</t>
  </si>
  <si>
    <t>4170</t>
  </si>
  <si>
    <t>Wynagrodzenia bezosobowe</t>
  </si>
  <si>
    <t>4360</t>
  </si>
  <si>
    <t>Opłaty z tytułu zakupu usług telekomunikacyjnych telefonii komórkowej</t>
  </si>
  <si>
    <t>4430</t>
  </si>
  <si>
    <t>Różne opłaty i składki</t>
  </si>
  <si>
    <t>Biblioteki</t>
  </si>
  <si>
    <t>4260</t>
  </si>
  <si>
    <t>Zakup energii</t>
  </si>
  <si>
    <t>926</t>
  </si>
  <si>
    <t>Kultura fizyczna i sport</t>
  </si>
  <si>
    <t>Zadania w zakresie kultury fizycznej i sportu</t>
  </si>
  <si>
    <t>ZADANIA ZLECONE</t>
  </si>
  <si>
    <t>3030</t>
  </si>
  <si>
    <t>Różne wydatki na rzecz osób fizycznych</t>
  </si>
  <si>
    <t>4110</t>
  </si>
  <si>
    <t>Składki na ubezpieczenia społeczne</t>
  </si>
  <si>
    <t>4120</t>
  </si>
  <si>
    <t>Składki na Fundusz Pracy</t>
  </si>
  <si>
    <t>Zasiłki i pomoc w naturze oraz składki na ubezpieczenia emerytalne i rentowe</t>
  </si>
  <si>
    <t>OGÓŁEM WYDATKI</t>
  </si>
  <si>
    <t xml:space="preserve">                                                                                                     </t>
  </si>
  <si>
    <t>Załącznik Nr 4 do Uchwały Nr IV/26/2007</t>
  </si>
  <si>
    <t>Rady Miejskiej w Golinie z dnia 25 stycznia 2007 r. w  sprawie uchwalenia budżetu na rok 2007</t>
  </si>
  <si>
    <t>Klasyfikacja</t>
  </si>
  <si>
    <t xml:space="preserve">  Rok 2007  </t>
  </si>
  <si>
    <t>Dział</t>
  </si>
  <si>
    <t>Rozdział</t>
  </si>
  <si>
    <t xml:space="preserve">  Dotacje  </t>
  </si>
  <si>
    <t xml:space="preserve">  Wydatki  </t>
  </si>
  <si>
    <t>010</t>
  </si>
  <si>
    <t>Rolnictwo i łowiectwo</t>
  </si>
  <si>
    <t>01095</t>
  </si>
  <si>
    <t>Dotacje celowe przekazane z budżetu państwa na realizację zadań bieżących z zakresu administracji rządowej oraz innych zadań zleconych gminom (związkom gmin) ustawami</t>
  </si>
  <si>
    <t xml:space="preserve">   -      </t>
  </si>
  <si>
    <t xml:space="preserve"> -    </t>
  </si>
  <si>
    <t xml:space="preserve">  -     </t>
  </si>
  <si>
    <t>Urzędy wojewódzkie</t>
  </si>
  <si>
    <t>Dodatkowe wynagrodzenie roczne</t>
  </si>
  <si>
    <t>Odpisy na zakładowy fundusz świadczeń socjalnych</t>
  </si>
  <si>
    <t xml:space="preserve">Urzędy naczelnych organów władzy państwowej, kontroli i ochrony prawa </t>
  </si>
  <si>
    <t>Świadczenia rodzinne , zaliczka alimentacyjna oraz składki na ubezpieczenia emerytalne i rentowe z ubezpieczenia społecznego</t>
  </si>
  <si>
    <t>Podróże służbowe krajowe</t>
  </si>
  <si>
    <t>Składki na ubezpieczenia zdrowotne opłacane za osoby pobierające niektóre świadczenia z pomocy społecznej oraz niektóre świadczenia rodzinne</t>
  </si>
  <si>
    <t>Składki na ubezpieczenia zdrowotne</t>
  </si>
  <si>
    <t xml:space="preserve">RAZEM </t>
  </si>
  <si>
    <t>II. Dochody budżetu państwa związane z realizacją zadań zleconych jednostkom samorządu terytorialnego  w 2007 roku</t>
  </si>
  <si>
    <t xml:space="preserve">   Plan   </t>
  </si>
  <si>
    <t>Rozdz.</t>
  </si>
  <si>
    <t>2007 rok</t>
  </si>
  <si>
    <t>Dochody budżetu państwa związane z realizacją zadań zleconych jednostkom samorządu terytorialnego</t>
  </si>
  <si>
    <t>Usługi opiekuńcze i specjalistyczne usługi opiekuńcze</t>
  </si>
  <si>
    <t>Razem plan dochodów</t>
  </si>
  <si>
    <t xml:space="preserve">                                             Zarządzenie Nr 26/2006</t>
  </si>
  <si>
    <t xml:space="preserve">                                             Burmistrza Goliny</t>
  </si>
  <si>
    <t>Rady Miejskiej w Golinie</t>
  </si>
  <si>
    <t>w sprawie zmiany budżetu  na rok 2007</t>
  </si>
  <si>
    <t xml:space="preserve">   (Dz. U. z 2001 roku Nr 142, poz. 1591 ze zmianami)</t>
  </si>
  <si>
    <t xml:space="preserve">   o finansach publicznych  (Dz. U. z 2005 roku Nr 249 poz. 2104 ze zmianami)</t>
  </si>
  <si>
    <t xml:space="preserve">   Rada Miejska w Golinie uchwala, co następuje:</t>
  </si>
  <si>
    <t xml:space="preserve">     zleconych ustawami zwiększa  się o kwotę 50 149,00 zł to jest do kwoty:</t>
  </si>
  <si>
    <t>Załącznik Nr 3 do Uchwały Nr IV/26/2007</t>
  </si>
  <si>
    <t xml:space="preserve"> Wykaz wydatków majątkowych na rok 2007 </t>
  </si>
  <si>
    <t xml:space="preserve">Lp. </t>
  </si>
  <si>
    <t xml:space="preserve"> Plan na rok 2007 po zmianach </t>
  </si>
  <si>
    <t>01010</t>
  </si>
  <si>
    <t>Uporządkowanie gospodarki wodno-ściekowej na terenie Gmin członkowskich MZWiK w Subregionie Konińskim</t>
  </si>
  <si>
    <t>60016</t>
  </si>
  <si>
    <t>Przebudowa ulic Nowa i Strażacka</t>
  </si>
  <si>
    <t>4</t>
  </si>
  <si>
    <t>6050</t>
  </si>
  <si>
    <t>Budowa dróg dojazdowych do gruntów rolnych: obręb Golina, Spławie, Węglew - Rosocha Kolonia</t>
  </si>
  <si>
    <t>5</t>
  </si>
  <si>
    <t xml:space="preserve">Budowa drogi gminnej  Węglew-Kraśnica </t>
  </si>
  <si>
    <t>Budowa ulic w mieście Golina</t>
  </si>
  <si>
    <t>Budowa chodników w mc. Radolina</t>
  </si>
  <si>
    <t>Wykup gruntu na cele publiczne</t>
  </si>
  <si>
    <t>Termomodernizacja  i nadbudowa  budynku administracyjnego Urzędu Miejskiego w Golinie</t>
  </si>
  <si>
    <t>Zakup sprzętu informatycznego i oprogramowania</t>
  </si>
  <si>
    <t>Modernizacja i rozbudowa budynków OSP Przyjma i Spławie</t>
  </si>
  <si>
    <t>Zakup samochodów pożarniczych</t>
  </si>
  <si>
    <t>Rozbudowa o aulę i studia dydaktyczno-artystyczne oraz przebudowie Szkoły Podstawowej w celu utworzenia zaplecza kulturalno-artystycznego w miejscowości Radolina - I etap</t>
  </si>
  <si>
    <t>Wyposażenie  placu zabaw</t>
  </si>
  <si>
    <t>Budowa kanalizacji sanitarnej w miejscowości Golina</t>
  </si>
  <si>
    <t>Uporządkowanie Gospodarki Odpadami na terenie subregionu konińskiego</t>
  </si>
  <si>
    <t>Wydatki na zakup i objęcie akcji oraz wniesienie wkładów</t>
  </si>
  <si>
    <t>Zakup samochodu ciężarowego</t>
  </si>
  <si>
    <t>Zmiana systemu ogrzewania i termomodernizacja Biblioteki Publicznej w Golinie, Pl. Kazimierza 12</t>
  </si>
  <si>
    <t>Budowa hali widowiskowo sportowej</t>
  </si>
  <si>
    <t>Razem wydatki majątkowe</t>
  </si>
  <si>
    <t xml:space="preserve"> Przewodniczący Rady Miejskiej </t>
  </si>
  <si>
    <t xml:space="preserve">             Lech Kwiatkowski</t>
  </si>
  <si>
    <t>...........................................</t>
  </si>
  <si>
    <t xml:space="preserve">               ( podpis)</t>
  </si>
  <si>
    <t xml:space="preserve">    zleconych ustawami zwiększa się o kwotę  50 149,00 zł to jest do kwoty:</t>
  </si>
  <si>
    <t xml:space="preserve">    zgodnie z załącznikiem nr 3</t>
  </si>
  <si>
    <t>w tym:</t>
  </si>
  <si>
    <t>zgodnie z załącznikiem nr 12</t>
  </si>
  <si>
    <t xml:space="preserve">5) Uchwalone w § 2 ust. 2pkt. 1 lit.  b) dotacje zwiększa się o kwotę 5 500,00 zł </t>
  </si>
  <si>
    <t xml:space="preserve"> - dla podmiotów niezaliczanych do sektora finansów publicznych zwiększa się o kwotę 5 500,00 zł</t>
  </si>
  <si>
    <t>7) Uchwalone w § 2 ust. 5 pkt. 1 wydatki związane z realizacją zadań z zakresu administracji rządowej i innych zadań</t>
  </si>
  <si>
    <t>Ustala się dochody z tytułu wydawania zezwoleń na sprzedaż napojów alkoholowych w kwocie</t>
  </si>
  <si>
    <t>i wydatki na realizację:</t>
  </si>
  <si>
    <t>1) zadań określonych w Gminnym Programie Profilaktyki i Rozwiazywania Problemów Alkoholowych</t>
  </si>
  <si>
    <t xml:space="preserve">    w kwocie:</t>
  </si>
  <si>
    <t>2) zadań określonych w Gminnym Programie Przeciwdziałania Narkomanii w kwocie:</t>
  </si>
  <si>
    <t>Wykonanie uchwały powierza się Burmistrzowi Goliny.</t>
  </si>
  <si>
    <t>§ 4</t>
  </si>
  <si>
    <t>Uchwała  wchodzi w życie z dniem podjęcia i podlega ogłoszeniu na tablicy ogłoszeń w Urzędzie Miejskim w Golinie</t>
  </si>
  <si>
    <t xml:space="preserve"> i w Biuletynie Informacji Publicznej.</t>
  </si>
  <si>
    <t>§ 5</t>
  </si>
  <si>
    <t>0970</t>
  </si>
  <si>
    <t>Wpływy z rżnych dochodów</t>
  </si>
  <si>
    <t>700</t>
  </si>
  <si>
    <t>Gospodarka mieszkaniowa</t>
  </si>
  <si>
    <t>Gospodarka gruntami i nieruchomościami</t>
  </si>
  <si>
    <t>0750</t>
  </si>
  <si>
    <t>0770</t>
  </si>
  <si>
    <t>Dochody z najmu i dzieżawy składników majątkowych Skarbu Państwa, jednostek samorządu terytorialnego lub innych jednostek zaliczanych do sektora finansów publicznych oraz innych umów o podobnym charakterze</t>
  </si>
  <si>
    <t>756</t>
  </si>
  <si>
    <t>Dochody od osób prawnych, od osób fizycznych i od innych jednostek nie posiadających osobowości prawnej oraz wydatki zwiazane z ich poborem</t>
  </si>
  <si>
    <t>0340</t>
  </si>
  <si>
    <t>Podatek od środków transportowych</t>
  </si>
  <si>
    <t>2680</t>
  </si>
  <si>
    <t>Rekompensaty utraconych dochodów w podatkach i opłatach lokalnych</t>
  </si>
  <si>
    <t>0910</t>
  </si>
  <si>
    <t>Odsetki od nieterminowych wpłat z tytułu podatków i opłat</t>
  </si>
  <si>
    <t xml:space="preserve">Wpływy z podatku rolnego, podatku leśnego, podatku od nieruchomości, podatku od czynności cywilnoprawnych, podatków i opłat lokalnych od osób prawnych i innych jednostek organizacyjnych </t>
  </si>
  <si>
    <t>Wpływy z podatku rolnego, podatku leśnego, podatku od nieruchomości, podatku od czynności cywilnoprawnych, podatków i opłat lokalnych od osób fizycznych</t>
  </si>
  <si>
    <t>0360</t>
  </si>
  <si>
    <t>Podatek od spadków i darowizn</t>
  </si>
  <si>
    <t>Wpływy z innych opłat stanowiących dochody jednostek samorządu terytorialnego na podstawie ustaw</t>
  </si>
  <si>
    <t>0460</t>
  </si>
  <si>
    <t>Wpływy z opłaty eksploatacyjnej</t>
  </si>
  <si>
    <t>0480</t>
  </si>
  <si>
    <t>Wpływy z opłat za wydawanie zezwoleń na sprzedaż alkoholu</t>
  </si>
  <si>
    <t>80195</t>
  </si>
  <si>
    <t>Edukacyjna opieka wychowawcza</t>
  </si>
  <si>
    <t>Pomoc materialna dla uczniów</t>
  </si>
  <si>
    <t>500</t>
  </si>
  <si>
    <t>Handel</t>
  </si>
  <si>
    <t>4270</t>
  </si>
  <si>
    <t>Zakup usług remontowych</t>
  </si>
  <si>
    <t>Rady gmin (miast i miast na prawach powiatu)</t>
  </si>
  <si>
    <t>4370</t>
  </si>
  <si>
    <t>Opłaty z tytułu zakupu usług telekomunikacyjnych telefonii stacjonarnej</t>
  </si>
  <si>
    <t>4700</t>
  </si>
  <si>
    <t>Szkolenia pracownikow niebędących członkami korpusu służby cywilnej</t>
  </si>
  <si>
    <t>4750</t>
  </si>
  <si>
    <t>Zakup akcesoriów komputerowych, w tym programów i licencji</t>
  </si>
  <si>
    <t>754</t>
  </si>
  <si>
    <t>Bezpieczeństwo publiczne i ochrona przeciwpożarowa</t>
  </si>
  <si>
    <t>Ochotnicze straże pożarne</t>
  </si>
  <si>
    <t>2820</t>
  </si>
  <si>
    <t>Dotacja celowa z budżetu na finansowanie lub dofinansowanie zadań zleconych do realizacji stowarzyszeniom</t>
  </si>
  <si>
    <t>6060</t>
  </si>
  <si>
    <t>Wydatki na zakupy inwestycyjne jednostek budżetowych</t>
  </si>
  <si>
    <t>851</t>
  </si>
  <si>
    <t>Ochrona zdrowia</t>
  </si>
  <si>
    <t>Przeciwdziałanie alkoholizmowi</t>
  </si>
  <si>
    <t>854</t>
  </si>
  <si>
    <t>3260</t>
  </si>
  <si>
    <t>Inne formy pomocy dla uczniów</t>
  </si>
  <si>
    <t>900</t>
  </si>
  <si>
    <t>Gospodarka komunalna i ochrona środowiska</t>
  </si>
  <si>
    <t>Utrzymanie zieleni w miastach i gminach</t>
  </si>
  <si>
    <t>Składki na ubzpieczenia społeczne</t>
  </si>
  <si>
    <t>Załącznik Nr 12 do Uchwały Nr IV/26/2007</t>
  </si>
  <si>
    <t>Plan finansowy  na rok 2007 zadań realizowanych przez podmioty nie zaliczane</t>
  </si>
  <si>
    <t>do sektora finansów publicznych</t>
  </si>
  <si>
    <t>Dz. Rozdział §</t>
  </si>
  <si>
    <t>TREŚĆ</t>
  </si>
  <si>
    <t>Nazwa zadania</t>
  </si>
  <si>
    <t xml:space="preserve"> Kwota dotacji  </t>
  </si>
  <si>
    <t>Wspieranie działalności istytucji i stowarzyszeń służącej rozwiązywaniu problemów alkoholowych - zadania własne gminy art. 4 ust. 1 pk 5 ustawy o wychowaniu w trzeżwości i przeciwdziałaniu alkoholizmowi</t>
  </si>
  <si>
    <t>Opieka społeczna</t>
  </si>
  <si>
    <t xml:space="preserve">Niesienie pomocy żywnościowej art.17 ust. 2 pkt.2 ustawy o pomocy społecznej </t>
  </si>
  <si>
    <t>Administraja publiczna</t>
  </si>
  <si>
    <t>Promocja jednostek samorządu terytorialnego</t>
  </si>
  <si>
    <t>Promocja Gminy i Regionu</t>
  </si>
  <si>
    <t>Utrzymanie gotowości bojowej i sprawności sprzętu ochrony przeciwpożarowej przez jednostki OSP</t>
  </si>
  <si>
    <t>Upowszechnianie kultury fizycznej i sportu na terenie miasta   - ustawa z dnia 18 stycznia 1996 roku o kulturze fizycznej (Dz. U z 2001 roku Nr 81 poz. 889 ze zmianami)</t>
  </si>
  <si>
    <t>Upowszechnianie współzawodnictwa sportowego na terenie gminy Golina - ustawa z dnia 18 stycznia 1996 roku o kulturze fizycznej (Dz. U z 2001 roku Nr 81 poz. 889 ze zmianami)</t>
  </si>
  <si>
    <t>Razem</t>
  </si>
  <si>
    <t>w sprawie zmiany budżetu na rok 2007</t>
  </si>
  <si>
    <t>I. Dochody</t>
  </si>
  <si>
    <t>1. Dz. 010, rozdz. 01095 § 0970 - zwrot środków z MZWiK</t>
  </si>
  <si>
    <t>2. Dz. 700, rozdz. 70005 § 0750 - ponadplanowe dochody z najmu</t>
  </si>
  <si>
    <t>3. Dz. 700, rozdz. 70005 § 0770 - ponadplanowe dochody ze sprzedaży majatku</t>
  </si>
  <si>
    <t>4. Dz. 756, rozdz. 75615 § § 0340, 2680, 0910 ponadplanowe dochody</t>
  </si>
  <si>
    <t>5. Dz. 756, rozdz. 75616 §§ 0340,0910 ponadplanowe dochody</t>
  </si>
  <si>
    <t>6. Dz. 756, rozdz. 75616 § 0360 korekta planu</t>
  </si>
  <si>
    <t>7. Dz. 756, rozdz. 75618 §§ 0460, 0480 - ponadplanowe dochody</t>
  </si>
  <si>
    <t>Dotacje na realizację zadań własnych</t>
  </si>
  <si>
    <t>1. Pismo nr FB.I-6.3011-586/07 - Dz. 801, rozd. 80195 § 2030 z przeznaczeniem na zakup zestawów</t>
  </si>
  <si>
    <t xml:space="preserve">    do monitoringu wizyjnego w placówkach oświatowych</t>
  </si>
  <si>
    <t>2. Pismo nr FB.I-6.3011-592/06 - dz. 854, rozdz. 85415 § 2030 z przeznaczeniem na dofinansowanie</t>
  </si>
  <si>
    <t xml:space="preserve">    świadczeń pomocy materialnej dla uczniów o charakterze socjalnym</t>
  </si>
  <si>
    <t>3. Pismo nr FB.I-6.3011-571/07 - dz. 854, rozdz. 85415 § 2030 z przeznaczeniem na dofinansowanie</t>
  </si>
  <si>
    <t>4. Pismo nr FB.I-6.3011-510/07 - dz. 854, rozdz. 85415 § 2030 z przeznaczeniem na dofinansowanie</t>
  </si>
  <si>
    <t xml:space="preserve">     zakupu podręczników i jednolitego stroju </t>
  </si>
  <si>
    <t>Dotacje na realizację zadań zleconych</t>
  </si>
  <si>
    <t xml:space="preserve">1. Pismo nr FB.I-5.3011-591/07 - Dz. 010, rozd. 01095 § 2010 z przeznaczeniem na </t>
  </si>
  <si>
    <t xml:space="preserve">   zwrot podatku akcyzowego</t>
  </si>
  <si>
    <t>II. Wydatki</t>
  </si>
  <si>
    <t>Na podstawie analizy planu wydatków budżetowych zwiększono limit wydatków w pozycjach,</t>
  </si>
  <si>
    <t>w których przewidywane wykonanie może być wyższe od aktualnego planu.</t>
  </si>
  <si>
    <t xml:space="preserve"> - art.18 ust. 2 pkt 4, 9 litera  "d",  pkt 10 ustawy z dnia 8 marca 1990 roku o samorządzie  gminnym</t>
  </si>
  <si>
    <t xml:space="preserve"> - art. 165, 166,  173 ust. 1, art. 175, 176, 182, 184 ust. 1, 2 i 3, art.188 ust. 2 i 195 ust. 2 i 3 ustawy z dnia 30 czerwca 2005 roku </t>
  </si>
  <si>
    <t xml:space="preserve"> - Zarządzeniem Nr 29/2007 z dnia 10 sierpnia 2007 roku</t>
  </si>
  <si>
    <t xml:space="preserve"> - Zarządzeniem Nr 36/2007 z dnia 15 października 2007 roku</t>
  </si>
  <si>
    <t>Wpływy z tytułu odpłatnego nabycia prawa własności oraz prawa użytkowania wieczystego nieruchomości</t>
  </si>
  <si>
    <t xml:space="preserve"> 1) Uchwalone w § 1 ust. 1 dochody budżetu zwiększa się   się o kwotę 554 198,00 zł  </t>
  </si>
  <si>
    <t>3) Uchwalone w § 2 ust. 1 wydatki budżetu gminy zwiększa  się o kwotę 554 198,00 zł</t>
  </si>
  <si>
    <t>758</t>
  </si>
  <si>
    <t>Różne rozliczenia</t>
  </si>
  <si>
    <t>2750</t>
  </si>
  <si>
    <t>Środki na uzupełnienie dochodów gmin</t>
  </si>
  <si>
    <t>4040</t>
  </si>
  <si>
    <t>Dodatkowe wynagrodzenia roczne</t>
  </si>
  <si>
    <t>4280</t>
  </si>
  <si>
    <t>Zakup usług zdrowotnych</t>
  </si>
  <si>
    <t>Opłaty z tytyłu zakupu usług telekomunikacyjnych</t>
  </si>
  <si>
    <t>4410</t>
  </si>
  <si>
    <t>Zespoły ekonomiczno-administracyjne szkół</t>
  </si>
  <si>
    <t>4240</t>
  </si>
  <si>
    <t>Zakup pomocy naukowych, dydaktycznych i książek</t>
  </si>
  <si>
    <t>4580</t>
  </si>
  <si>
    <t>Pozostałe odsetki</t>
  </si>
  <si>
    <t>5. Pismo nr FB.I-6.3011-614/07 - dz. 801, rozdz. 80195 § 2030 z przeznaczeniem na dofinansowanie</t>
  </si>
  <si>
    <t xml:space="preserve">    zakupu lektur do bibliotek szkolnych szkół podstawowych i gimnazjów</t>
  </si>
  <si>
    <t xml:space="preserve">6. Pismo nr FB.I-63011-618/07 - dz. 854, rozdz. 85415 § 2030 z przeznaczeniem na dofinansowanie </t>
  </si>
  <si>
    <t xml:space="preserve">    zakupu jednolitego stroju dla uczniów szkół podstawowych i gimnazjów</t>
  </si>
  <si>
    <t>7. Pismo nr FB.I-7.3011-599/07 - dz. 80195 § 2030 z przeznaczeniem na dofinansowanie</t>
  </si>
  <si>
    <t xml:space="preserve">   pracodawcom kosztów przygotowania zawodowego młodocianych pracownikow</t>
  </si>
  <si>
    <t>8. Dz. 758, rozdz. 75802 § 2750 - środki z rezerwy subwencji ogólnej</t>
  </si>
  <si>
    <t>600</t>
  </si>
  <si>
    <t>Transport i łączność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</si>
  <si>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</si>
  <si>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</si>
  <si>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</si>
  <si>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6290</t>
  </si>
  <si>
    <t>Środki na dofinansowanie własnych inwestycji gmin (związków gmin), powiatów (związków powiatów), samorządów województw, pozyskane z innych źródeł</t>
  </si>
  <si>
    <t>Przedszkola</t>
  </si>
  <si>
    <t>3240</t>
  </si>
  <si>
    <t>Stypendia dla uczniów</t>
  </si>
  <si>
    <t>4) Uchwalone w § 2 ust. 2 pkt. 1) wydatki bieżące zwiększa  się o kwotę 514 198,00 zł</t>
  </si>
  <si>
    <t>6) Uchwalone w § 2 ust. 2 pkt. 2) wydatki majątkowe zwiększa się o kwotę 40 000,00 zł</t>
  </si>
  <si>
    <t>UCHWAŁA Nr XV/72/2007</t>
  </si>
  <si>
    <t>z dnia 7 listopada 2007 roku</t>
  </si>
  <si>
    <t>w brzmieniu nadanym Zał. Nr 2 do Uchwały  Nr XV/72/2007 z dnia 7 listopada 2007 roku</t>
  </si>
  <si>
    <t xml:space="preserve">w brzmieniu nadanym Zał. Nr 3 do Uchwały  Nr XV/72/2007  z dnia 7 listopada  2007 roku  </t>
  </si>
  <si>
    <t xml:space="preserve">w brzmieniu nadanym Zał. Nr 4 do Uchwały Nr XV/72/2007 z dnia 7 listopada  2007 roku </t>
  </si>
  <si>
    <t>Uzasadnienie do Uchwały Nr XV/72/2007 z dnia 7 listopada 2007 roku</t>
  </si>
  <si>
    <t xml:space="preserve">w brzmieniu nadanym Zał. Nr 12 do Uchwały Nr XV/72/2007 z dnia 7 listopada 2007 roku </t>
  </si>
  <si>
    <t>w brzmieniu nadanym Zał. Nr 1 do Uchwały Nr XV/72/2007 z dnia 7 listopada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</si>
</sst>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8"/>
      <name val="Arial"/>
      <family val="2"/>
    </font>
    <font>
      <sz val="8"/>
      <name val="Arial CE"/>
      <family val="0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8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42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6" fontId="9" fillId="0" borderId="0" xfId="0" applyNumberFormat="1" applyFont="1" applyFill="1" applyAlignment="1">
      <alignment/>
    </xf>
    <xf numFmtId="6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41" fontId="1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41" fontId="13" fillId="0" borderId="4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41" fontId="14" fillId="0" borderId="1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41" fontId="11" fillId="0" borderId="4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41" fontId="4" fillId="0" borderId="1" xfId="0" applyNumberFormat="1" applyFont="1" applyFill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49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41" fontId="11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41" fontId="3" fillId="0" borderId="3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1" fontId="7" fillId="0" borderId="4" xfId="0" applyNumberFormat="1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9" fontId="9" fillId="0" borderId="5" xfId="0" applyNumberFormat="1" applyFont="1" applyBorder="1" applyAlignment="1">
      <alignment/>
    </xf>
    <xf numFmtId="0" fontId="9" fillId="0" borderId="5" xfId="0" applyFont="1" applyBorder="1" applyAlignment="1">
      <alignment wrapText="1"/>
    </xf>
    <xf numFmtId="41" fontId="0" fillId="0" borderId="5" xfId="0" applyNumberFormat="1" applyBorder="1" applyAlignment="1">
      <alignment wrapText="1"/>
    </xf>
    <xf numFmtId="0" fontId="10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41" fontId="11" fillId="0" borderId="5" xfId="0" applyNumberFormat="1" applyFont="1" applyFill="1" applyBorder="1" applyAlignment="1">
      <alignment horizontal="right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49" fontId="12" fillId="0" borderId="7" xfId="0" applyNumberFormat="1" applyFont="1" applyBorder="1" applyAlignment="1">
      <alignment/>
    </xf>
    <xf numFmtId="0" fontId="12" fillId="0" borderId="7" xfId="0" applyFont="1" applyBorder="1" applyAlignment="1">
      <alignment wrapText="1"/>
    </xf>
    <xf numFmtId="41" fontId="8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9" fontId="15" fillId="0" borderId="2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3" fontId="9" fillId="0" borderId="5" xfId="0" applyNumberFormat="1" applyFont="1" applyBorder="1" applyAlignment="1">
      <alignment/>
    </xf>
    <xf numFmtId="49" fontId="18" fillId="0" borderId="2" xfId="0" applyNumberFormat="1" applyFont="1" applyFill="1" applyBorder="1" applyAlignment="1">
      <alignment/>
    </xf>
    <xf numFmtId="0" fontId="16" fillId="0" borderId="3" xfId="0" applyFont="1" applyFill="1" applyBorder="1" applyAlignment="1">
      <alignment/>
    </xf>
    <xf numFmtId="49" fontId="16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wrapText="1"/>
    </xf>
    <xf numFmtId="3" fontId="16" fillId="0" borderId="3" xfId="0" applyNumberFormat="1" applyFont="1" applyFill="1" applyBorder="1" applyAlignment="1">
      <alignment/>
    </xf>
    <xf numFmtId="0" fontId="19" fillId="0" borderId="4" xfId="0" applyFont="1" applyFill="1" applyBorder="1" applyAlignment="1">
      <alignment/>
    </xf>
    <xf numFmtId="49" fontId="19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wrapText="1"/>
    </xf>
    <xf numFmtId="3" fontId="19" fillId="0" borderId="4" xfId="0" applyNumberFormat="1" applyFont="1" applyFill="1" applyBorder="1" applyAlignment="1">
      <alignment/>
    </xf>
    <xf numFmtId="49" fontId="17" fillId="0" borderId="5" xfId="0" applyNumberFormat="1" applyFont="1" applyFill="1" applyBorder="1" applyAlignment="1">
      <alignment/>
    </xf>
    <xf numFmtId="0" fontId="19" fillId="0" borderId="5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3" fontId="4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8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1" fontId="11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41" fontId="4" fillId="0" borderId="4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41" fontId="11" fillId="0" borderId="5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1" fontId="4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41" fontId="8" fillId="0" borderId="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41" fontId="11" fillId="0" borderId="4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1" fontId="8" fillId="0" borderId="3" xfId="0" applyNumberFormat="1" applyFont="1" applyFill="1" applyBorder="1" applyAlignment="1">
      <alignment wrapText="1"/>
    </xf>
    <xf numFmtId="0" fontId="12" fillId="0" borderId="3" xfId="0" applyFont="1" applyBorder="1" applyAlignment="1">
      <alignment/>
    </xf>
    <xf numFmtId="41" fontId="11" fillId="0" borderId="4" xfId="0" applyNumberFormat="1" applyFont="1" applyFill="1" applyBorder="1" applyAlignment="1">
      <alignment wrapText="1"/>
    </xf>
    <xf numFmtId="41" fontId="4" fillId="0" borderId="5" xfId="0" applyNumberFormat="1" applyFont="1" applyFill="1" applyBorder="1" applyAlignment="1">
      <alignment wrapText="1"/>
    </xf>
    <xf numFmtId="49" fontId="11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1" fontId="4" fillId="0" borderId="10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/>
    </xf>
    <xf numFmtId="41" fontId="8" fillId="0" borderId="3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1" fontId="4" fillId="0" borderId="0" xfId="0" applyNumberFormat="1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wrapText="1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5" xfId="0" applyFont="1" applyBorder="1" applyAlignment="1">
      <alignment/>
    </xf>
    <xf numFmtId="41" fontId="10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41" fontId="9" fillId="0" borderId="5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41" fontId="12" fillId="0" borderId="3" xfId="0" applyNumberFormat="1" applyFont="1" applyFill="1" applyBorder="1" applyAlignment="1">
      <alignment wrapText="1"/>
    </xf>
    <xf numFmtId="41" fontId="12" fillId="0" borderId="14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41" fontId="9" fillId="0" borderId="4" xfId="0" applyNumberFormat="1" applyFont="1" applyFill="1" applyBorder="1" applyAlignment="1">
      <alignment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41" fontId="9" fillId="0" borderId="5" xfId="0" applyNumberFormat="1" applyFont="1" applyFill="1" applyBorder="1" applyAlignment="1">
      <alignment horizontal="center"/>
    </xf>
    <xf numFmtId="41" fontId="9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1" fontId="9" fillId="0" borderId="1" xfId="0" applyNumberFormat="1" applyFont="1" applyFill="1" applyBorder="1" applyAlignment="1">
      <alignment/>
    </xf>
    <xf numFmtId="0" fontId="12" fillId="0" borderId="3" xfId="0" applyFont="1" applyBorder="1" applyAlignment="1">
      <alignment wrapText="1"/>
    </xf>
    <xf numFmtId="41" fontId="12" fillId="0" borderId="3" xfId="0" applyNumberFormat="1" applyFont="1" applyFill="1" applyBorder="1" applyAlignment="1">
      <alignment/>
    </xf>
    <xf numFmtId="41" fontId="12" fillId="0" borderId="14" xfId="0" applyNumberFormat="1" applyFont="1" applyFill="1" applyBorder="1" applyAlignment="1">
      <alignment/>
    </xf>
    <xf numFmtId="42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1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2" fontId="17" fillId="0" borderId="0" xfId="0" applyNumberFormat="1" applyFont="1" applyFill="1" applyAlignment="1">
      <alignment/>
    </xf>
    <xf numFmtId="42" fontId="17" fillId="0" borderId="0" xfId="0" applyNumberFormat="1" applyFont="1" applyAlignment="1">
      <alignment/>
    </xf>
    <xf numFmtId="42" fontId="20" fillId="0" borderId="0" xfId="0" applyNumberFormat="1" applyFont="1" applyAlignment="1">
      <alignment/>
    </xf>
    <xf numFmtId="42" fontId="17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42" fontId="18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2" fontId="16" fillId="0" borderId="0" xfId="0" applyNumberFormat="1" applyFont="1" applyAlignment="1">
      <alignment/>
    </xf>
    <xf numFmtId="42" fontId="16" fillId="0" borderId="0" xfId="0" applyNumberFormat="1" applyFont="1" applyFill="1" applyBorder="1" applyAlignment="1">
      <alignment horizontal="center"/>
    </xf>
    <xf numFmtId="42" fontId="16" fillId="0" borderId="1" xfId="0" applyNumberFormat="1" applyFont="1" applyFill="1" applyBorder="1" applyAlignment="1">
      <alignment horizontal="center" wrapText="1"/>
    </xf>
    <xf numFmtId="49" fontId="20" fillId="0" borderId="5" xfId="0" applyNumberFormat="1" applyFont="1" applyFill="1" applyBorder="1" applyAlignment="1">
      <alignment/>
    </xf>
    <xf numFmtId="0" fontId="19" fillId="0" borderId="5" xfId="0" applyFont="1" applyFill="1" applyBorder="1" applyAlignment="1">
      <alignment horizontal="center"/>
    </xf>
    <xf numFmtId="49" fontId="20" fillId="0" borderId="5" xfId="0" applyNumberFormat="1" applyFont="1" applyBorder="1" applyAlignment="1">
      <alignment/>
    </xf>
    <xf numFmtId="0" fontId="21" fillId="0" borderId="5" xfId="0" applyFont="1" applyBorder="1" applyAlignment="1">
      <alignment wrapText="1"/>
    </xf>
    <xf numFmtId="41" fontId="19" fillId="0" borderId="5" xfId="0" applyNumberFormat="1" applyFont="1" applyFill="1" applyBorder="1" applyAlignment="1">
      <alignment horizontal="center"/>
    </xf>
    <xf numFmtId="42" fontId="18" fillId="0" borderId="14" xfId="0" applyNumberFormat="1" applyFont="1" applyBorder="1" applyAlignment="1">
      <alignment wrapText="1"/>
    </xf>
    <xf numFmtId="42" fontId="21" fillId="0" borderId="4" xfId="0" applyNumberFormat="1" applyFont="1" applyBorder="1" applyAlignment="1">
      <alignment wrapText="1"/>
    </xf>
    <xf numFmtId="42" fontId="17" fillId="0" borderId="5" xfId="0" applyNumberFormat="1" applyFont="1" applyBorder="1" applyAlignment="1">
      <alignment wrapText="1"/>
    </xf>
    <xf numFmtId="42" fontId="19" fillId="0" borderId="5" xfId="0" applyNumberFormat="1" applyFont="1" applyFill="1" applyBorder="1" applyAlignment="1">
      <alignment horizontal="right"/>
    </xf>
    <xf numFmtId="42" fontId="16" fillId="0" borderId="15" xfId="0" applyNumberFormat="1" applyFont="1" applyFill="1" applyBorder="1" applyAlignment="1">
      <alignment horizontal="right"/>
    </xf>
    <xf numFmtId="42" fontId="16" fillId="0" borderId="0" xfId="0" applyNumberFormat="1" applyFont="1" applyFill="1" applyBorder="1" applyAlignment="1">
      <alignment horizontal="right"/>
    </xf>
    <xf numFmtId="42" fontId="2" fillId="0" borderId="0" xfId="0" applyNumberFormat="1" applyFont="1" applyAlignment="1">
      <alignment/>
    </xf>
    <xf numFmtId="42" fontId="16" fillId="0" borderId="14" xfId="0" applyNumberFormat="1" applyFont="1" applyFill="1" applyBorder="1" applyAlignment="1">
      <alignment wrapText="1"/>
    </xf>
    <xf numFmtId="42" fontId="16" fillId="0" borderId="0" xfId="0" applyNumberFormat="1" applyFont="1" applyBorder="1" applyAlignment="1">
      <alignment/>
    </xf>
    <xf numFmtId="41" fontId="16" fillId="0" borderId="14" xfId="0" applyNumberFormat="1" applyFont="1" applyFill="1" applyBorder="1" applyAlignment="1">
      <alignment horizontal="center"/>
    </xf>
    <xf numFmtId="41" fontId="19" fillId="0" borderId="4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19" fillId="0" borderId="4" xfId="0" applyNumberFormat="1" applyFont="1" applyFill="1" applyBorder="1" applyAlignment="1">
      <alignment horizontal="right"/>
    </xf>
    <xf numFmtId="41" fontId="2" fillId="0" borderId="1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/>
    </xf>
    <xf numFmtId="49" fontId="13" fillId="0" borderId="4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1" fontId="14" fillId="0" borderId="5" xfId="0" applyNumberFormat="1" applyFont="1" applyFill="1" applyBorder="1" applyAlignment="1">
      <alignment horizontal="center"/>
    </xf>
    <xf numFmtId="41" fontId="2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41" fontId="19" fillId="0" borderId="1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/>
    </xf>
    <xf numFmtId="49" fontId="12" fillId="0" borderId="3" xfId="0" applyNumberFormat="1" applyFont="1" applyBorder="1" applyAlignment="1">
      <alignment/>
    </xf>
    <xf numFmtId="41" fontId="4" fillId="0" borderId="1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/>
    </xf>
    <xf numFmtId="0" fontId="19" fillId="0" borderId="4" xfId="0" applyFont="1" applyFill="1" applyBorder="1" applyAlignment="1">
      <alignment horizontal="center"/>
    </xf>
    <xf numFmtId="49" fontId="20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4" xfId="0" applyFont="1" applyBorder="1" applyAlignment="1">
      <alignment wrapText="1"/>
    </xf>
    <xf numFmtId="49" fontId="5" fillId="0" borderId="5" xfId="0" applyNumberFormat="1" applyFont="1" applyBorder="1" applyAlignment="1">
      <alignment/>
    </xf>
    <xf numFmtId="49" fontId="9" fillId="0" borderId="5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/>
    </xf>
    <xf numFmtId="41" fontId="11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1" fontId="8" fillId="0" borderId="3" xfId="0" applyNumberFormat="1" applyFont="1" applyFill="1" applyBorder="1" applyAlignment="1">
      <alignment horizontal="right"/>
    </xf>
    <xf numFmtId="41" fontId="16" fillId="0" borderId="14" xfId="0" applyNumberFormat="1" applyFont="1" applyFill="1" applyBorder="1" applyAlignment="1">
      <alignment horizontal="right"/>
    </xf>
    <xf numFmtId="0" fontId="12" fillId="0" borderId="2" xfId="0" applyFont="1" applyBorder="1" applyAlignment="1">
      <alignment/>
    </xf>
    <xf numFmtId="0" fontId="7" fillId="0" borderId="0" xfId="0" applyFont="1" applyAlignment="1">
      <alignment/>
    </xf>
    <xf numFmtId="49" fontId="7" fillId="0" borderId="4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41" fontId="16" fillId="0" borderId="16" xfId="0" applyNumberFormat="1" applyFont="1" applyFill="1" applyBorder="1" applyAlignment="1">
      <alignment horizontal="center"/>
    </xf>
    <xf numFmtId="41" fontId="16" fillId="0" borderId="14" xfId="0" applyNumberFormat="1" applyFont="1" applyFill="1" applyBorder="1" applyAlignment="1">
      <alignment/>
    </xf>
    <xf numFmtId="41" fontId="19" fillId="0" borderId="4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41" fontId="19" fillId="0" borderId="16" xfId="0" applyNumberFormat="1" applyFont="1" applyFill="1" applyBorder="1" applyAlignment="1">
      <alignment horizontal="center"/>
    </xf>
    <xf numFmtId="41" fontId="2" fillId="0" borderId="17" xfId="0" applyNumberFormat="1" applyFont="1" applyFill="1" applyBorder="1" applyAlignment="1">
      <alignment horizontal="center"/>
    </xf>
    <xf numFmtId="41" fontId="19" fillId="0" borderId="17" xfId="0" applyNumberFormat="1" applyFont="1" applyFill="1" applyBorder="1" applyAlignment="1">
      <alignment horizontal="center"/>
    </xf>
    <xf numFmtId="41" fontId="2" fillId="0" borderId="18" xfId="0" applyNumberFormat="1" applyFont="1" applyFill="1" applyBorder="1" applyAlignment="1">
      <alignment horizontal="center"/>
    </xf>
    <xf numFmtId="41" fontId="19" fillId="0" borderId="19" xfId="0" applyNumberFormat="1" applyFont="1" applyFill="1" applyBorder="1" applyAlignment="1">
      <alignment horizontal="center"/>
    </xf>
    <xf numFmtId="41" fontId="16" fillId="0" borderId="14" xfId="0" applyNumberFormat="1" applyFont="1" applyFill="1" applyBorder="1" applyAlignment="1">
      <alignment wrapText="1"/>
    </xf>
    <xf numFmtId="41" fontId="19" fillId="0" borderId="19" xfId="0" applyNumberFormat="1" applyFont="1" applyFill="1" applyBorder="1" applyAlignment="1">
      <alignment wrapText="1"/>
    </xf>
    <xf numFmtId="41" fontId="2" fillId="0" borderId="5" xfId="0" applyNumberFormat="1" applyFont="1" applyFill="1" applyBorder="1" applyAlignment="1">
      <alignment wrapText="1"/>
    </xf>
    <xf numFmtId="41" fontId="16" fillId="0" borderId="14" xfId="0" applyNumberFormat="1" applyFont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/>
    </xf>
    <xf numFmtId="49" fontId="19" fillId="0" borderId="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3" fontId="19" fillId="0" borderId="5" xfId="0" applyNumberFormat="1" applyFont="1" applyFill="1" applyBorder="1" applyAlignment="1">
      <alignment/>
    </xf>
    <xf numFmtId="41" fontId="19" fillId="0" borderId="5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9" fontId="17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9" fontId="21" fillId="0" borderId="4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5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1" fontId="4" fillId="0" borderId="10" xfId="0" applyNumberFormat="1" applyFont="1" applyFill="1" applyBorder="1" applyAlignment="1">
      <alignment horizontal="center" wrapText="1"/>
    </xf>
    <xf numFmtId="41" fontId="2" fillId="0" borderId="16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41" fontId="17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4" xfId="0" applyNumberFormat="1" applyFont="1" applyBorder="1" applyAlignment="1">
      <alignment/>
    </xf>
    <xf numFmtId="44" fontId="0" fillId="0" borderId="0" xfId="0" applyNumberFormat="1" applyAlignment="1">
      <alignment/>
    </xf>
    <xf numFmtId="44" fontId="3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center"/>
    </xf>
    <xf numFmtId="41" fontId="8" fillId="0" borderId="1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/>
    </xf>
    <xf numFmtId="49" fontId="9" fillId="0" borderId="4" xfId="0" applyNumberFormat="1" applyFont="1" applyBorder="1" applyAlignment="1">
      <alignment/>
    </xf>
    <xf numFmtId="41" fontId="11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1" fontId="16" fillId="0" borderId="15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wrapText="1"/>
    </xf>
    <xf numFmtId="3" fontId="16" fillId="0" borderId="7" xfId="0" applyNumberFormat="1" applyFont="1" applyFill="1" applyBorder="1" applyAlignment="1">
      <alignment/>
    </xf>
    <xf numFmtId="41" fontId="16" fillId="0" borderId="1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/>
    </xf>
    <xf numFmtId="49" fontId="17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/>
    </xf>
    <xf numFmtId="41" fontId="16" fillId="0" borderId="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 horizontal="center"/>
    </xf>
    <xf numFmtId="41" fontId="16" fillId="0" borderId="0" xfId="0" applyNumberFormat="1" applyFont="1" applyBorder="1" applyAlignment="1">
      <alignment/>
    </xf>
    <xf numFmtId="49" fontId="12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41" fontId="8" fillId="0" borderId="22" xfId="0" applyNumberFormat="1" applyFont="1" applyFill="1" applyBorder="1" applyAlignment="1">
      <alignment horizontal="right"/>
    </xf>
    <xf numFmtId="41" fontId="16" fillId="0" borderId="2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9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2"/>
  <sheetViews>
    <sheetView tabSelected="1" workbookViewId="0" topLeftCell="A112">
      <selection activeCell="A115" sqref="A115:IV115"/>
    </sheetView>
  </sheetViews>
  <sheetFormatPr defaultColWidth="9.00390625" defaultRowHeight="12.75"/>
  <cols>
    <col min="1" max="1" width="4.25390625" style="7" customWidth="1"/>
    <col min="2" max="2" width="6.125" style="22" customWidth="1"/>
    <col min="3" max="3" width="6.625" style="18" customWidth="1"/>
    <col min="4" max="4" width="39.25390625" style="19" customWidth="1"/>
    <col min="5" max="5" width="18.25390625" style="158" customWidth="1"/>
    <col min="6" max="6" width="15.625" style="222" customWidth="1"/>
  </cols>
  <sheetData>
    <row r="1" spans="1:6" ht="12.75">
      <c r="A1" s="1" t="s">
        <v>127</v>
      </c>
      <c r="B1" s="1"/>
      <c r="C1" s="2"/>
      <c r="D1" s="3" t="s">
        <v>322</v>
      </c>
      <c r="E1" s="1"/>
      <c r="F1" s="230"/>
    </row>
    <row r="2" spans="1:6" ht="12.75">
      <c r="A2" s="1" t="s">
        <v>128</v>
      </c>
      <c r="B2" s="1"/>
      <c r="C2" s="2"/>
      <c r="D2" s="3" t="s">
        <v>129</v>
      </c>
      <c r="E2" s="1"/>
      <c r="F2" s="230"/>
    </row>
    <row r="3" spans="1:5" ht="12.75">
      <c r="A3" s="1" t="s">
        <v>0</v>
      </c>
      <c r="B3" s="1"/>
      <c r="C3" s="2"/>
      <c r="D3" s="3" t="s">
        <v>323</v>
      </c>
      <c r="E3" s="4"/>
    </row>
    <row r="4" spans="1:5" ht="12.75">
      <c r="A4" s="3" t="s">
        <v>130</v>
      </c>
      <c r="B4" s="3"/>
      <c r="C4" s="195"/>
      <c r="D4" s="196"/>
      <c r="E4" s="5"/>
    </row>
    <row r="5" spans="1:5" ht="12.75">
      <c r="A5" s="80" t="s">
        <v>1</v>
      </c>
      <c r="B5" s="80"/>
      <c r="C5" s="81"/>
      <c r="D5" s="82"/>
      <c r="E5" s="5"/>
    </row>
    <row r="6" spans="1:5" ht="12.75">
      <c r="A6" s="22" t="s">
        <v>281</v>
      </c>
      <c r="E6" s="5"/>
    </row>
    <row r="7" spans="1:5" ht="12.75">
      <c r="A7" s="22" t="s">
        <v>131</v>
      </c>
      <c r="E7" s="5"/>
    </row>
    <row r="8" spans="1:5" ht="12.75">
      <c r="A8" s="22" t="s">
        <v>282</v>
      </c>
      <c r="E8" s="5"/>
    </row>
    <row r="9" spans="1:5" ht="12.75">
      <c r="A9" s="1" t="s">
        <v>132</v>
      </c>
      <c r="E9" s="5"/>
    </row>
    <row r="10" spans="1:5" ht="12.75">
      <c r="A10" s="197" t="s">
        <v>133</v>
      </c>
      <c r="B10" s="80"/>
      <c r="C10" s="81"/>
      <c r="D10" s="82"/>
      <c r="E10" s="5"/>
    </row>
    <row r="11" spans="1:6" ht="12.75">
      <c r="A11" s="391" t="s">
        <v>2</v>
      </c>
      <c r="B11" s="392"/>
      <c r="C11" s="392"/>
      <c r="D11" s="392"/>
      <c r="E11" s="392"/>
      <c r="F11" s="392"/>
    </row>
    <row r="12" spans="2:6" ht="12.75">
      <c r="B12" t="s">
        <v>3</v>
      </c>
      <c r="C12"/>
      <c r="D12"/>
      <c r="E12"/>
      <c r="F12" s="231"/>
    </row>
    <row r="13" spans="2:6" ht="12.75">
      <c r="B13" t="s">
        <v>4</v>
      </c>
      <c r="C13"/>
      <c r="D13"/>
      <c r="E13"/>
      <c r="F13" s="231"/>
    </row>
    <row r="14" spans="2:6" ht="12.75">
      <c r="B14" s="8" t="s">
        <v>5</v>
      </c>
      <c r="C14" s="8"/>
      <c r="D14" s="8"/>
      <c r="E14" s="9"/>
      <c r="F14" s="231"/>
    </row>
    <row r="15" spans="2:6" ht="12.75">
      <c r="B15" s="8" t="s">
        <v>6</v>
      </c>
      <c r="C15" s="8"/>
      <c r="D15" s="8"/>
      <c r="E15" s="9"/>
      <c r="F15" s="231"/>
    </row>
    <row r="16" spans="2:6" ht="12.75">
      <c r="B16" s="8" t="s">
        <v>7</v>
      </c>
      <c r="C16" s="8"/>
      <c r="D16" s="8"/>
      <c r="E16" s="9"/>
      <c r="F16" s="231"/>
    </row>
    <row r="17" spans="2:6" ht="12.75">
      <c r="B17" s="8" t="s">
        <v>8</v>
      </c>
      <c r="C17" s="8"/>
      <c r="D17" s="8"/>
      <c r="E17" s="9"/>
      <c r="F17" s="231"/>
    </row>
    <row r="18" spans="2:6" ht="12.75">
      <c r="B18" s="8" t="s">
        <v>9</v>
      </c>
      <c r="C18" s="8"/>
      <c r="D18" s="8"/>
      <c r="E18" s="9"/>
      <c r="F18" s="232"/>
    </row>
    <row r="19" spans="2:6" ht="12.75">
      <c r="B19" s="8" t="s">
        <v>10</v>
      </c>
      <c r="C19" s="8"/>
      <c r="D19" s="8"/>
      <c r="E19" s="9"/>
      <c r="F19" s="232"/>
    </row>
    <row r="20" spans="2:6" ht="12.75">
      <c r="B20" s="8" t="s">
        <v>11</v>
      </c>
      <c r="C20" s="8"/>
      <c r="D20" s="8"/>
      <c r="E20" s="9"/>
      <c r="F20" s="232"/>
    </row>
    <row r="21" spans="2:6" ht="12.75">
      <c r="B21" s="8" t="s">
        <v>12</v>
      </c>
      <c r="C21" s="8"/>
      <c r="D21" s="8"/>
      <c r="E21" s="9"/>
      <c r="F21" s="231"/>
    </row>
    <row r="22" spans="2:6" ht="12.75">
      <c r="B22" s="8" t="s">
        <v>13</v>
      </c>
      <c r="C22" s="8"/>
      <c r="D22" s="8"/>
      <c r="E22" s="9"/>
      <c r="F22" s="231"/>
    </row>
    <row r="23" spans="2:6" ht="12.75">
      <c r="B23" s="8" t="s">
        <v>14</v>
      </c>
      <c r="C23" s="8"/>
      <c r="D23" s="8"/>
      <c r="E23" s="9"/>
      <c r="F23" s="231"/>
    </row>
    <row r="24" spans="2:6" ht="12.75">
      <c r="B24" s="8" t="s">
        <v>283</v>
      </c>
      <c r="C24" s="8"/>
      <c r="D24" s="8"/>
      <c r="E24" s="9"/>
      <c r="F24" s="232"/>
    </row>
    <row r="25" spans="2:6" ht="12.75">
      <c r="B25" s="8" t="s">
        <v>15</v>
      </c>
      <c r="C25" s="8"/>
      <c r="D25" s="8"/>
      <c r="E25" s="9"/>
      <c r="F25" s="232"/>
    </row>
    <row r="26" spans="2:6" ht="12.75">
      <c r="B26" s="8" t="s">
        <v>16</v>
      </c>
      <c r="C26" s="8"/>
      <c r="D26" s="8"/>
      <c r="E26" s="9"/>
      <c r="F26" s="232"/>
    </row>
    <row r="27" spans="2:6" ht="12.75">
      <c r="B27" s="8" t="s">
        <v>284</v>
      </c>
      <c r="C27" s="8"/>
      <c r="D27" s="8"/>
      <c r="E27" s="9"/>
      <c r="F27" s="232"/>
    </row>
    <row r="28" spans="2:6" ht="12.75">
      <c r="B28" s="10" t="s">
        <v>17</v>
      </c>
      <c r="C28" s="10"/>
      <c r="D28" s="10"/>
      <c r="E28" s="10"/>
      <c r="F28" s="231"/>
    </row>
    <row r="29" spans="1:6" ht="12.75">
      <c r="A29" s="393" t="s">
        <v>18</v>
      </c>
      <c r="B29" s="391"/>
      <c r="C29" s="391"/>
      <c r="D29" s="391"/>
      <c r="E29" s="391"/>
      <c r="F29" s="391"/>
    </row>
    <row r="30" spans="1:6" ht="12.75">
      <c r="A30" s="12"/>
      <c r="B30" s="13" t="s">
        <v>286</v>
      </c>
      <c r="C30" s="13"/>
      <c r="D30" s="13"/>
      <c r="E30" s="13"/>
      <c r="F30" s="231"/>
    </row>
    <row r="31" spans="1:6" ht="12.75">
      <c r="A31" s="11"/>
      <c r="B31" s="13" t="s">
        <v>19</v>
      </c>
      <c r="C31" s="13"/>
      <c r="D31" s="13"/>
      <c r="E31" s="13"/>
      <c r="F31" s="231">
        <v>22662833</v>
      </c>
    </row>
    <row r="32" spans="1:6" ht="12.75">
      <c r="A32" s="12"/>
      <c r="B32" s="14" t="s">
        <v>20</v>
      </c>
      <c r="C32" s="13"/>
      <c r="D32" s="13"/>
      <c r="E32" s="13"/>
      <c r="F32" s="231"/>
    </row>
    <row r="33" spans="2:6" ht="12.75">
      <c r="B33" s="15" t="s">
        <v>21</v>
      </c>
      <c r="C33" s="15"/>
      <c r="D33" s="15"/>
      <c r="E33" s="15"/>
      <c r="F33" s="230"/>
    </row>
    <row r="34" spans="2:6" ht="12.75">
      <c r="B34" s="16" t="s">
        <v>134</v>
      </c>
      <c r="C34" s="15"/>
      <c r="D34" s="15"/>
      <c r="E34" s="15"/>
      <c r="F34" s="230">
        <v>4546219</v>
      </c>
    </row>
    <row r="35" spans="2:6" ht="12.75">
      <c r="B35" s="17" t="s">
        <v>22</v>
      </c>
      <c r="E35" s="5"/>
      <c r="F35" s="230"/>
    </row>
    <row r="36" spans="2:6" ht="12.75">
      <c r="B36" s="15" t="s">
        <v>287</v>
      </c>
      <c r="C36" s="15"/>
      <c r="D36" s="15"/>
      <c r="E36" s="15"/>
      <c r="F36" s="230"/>
    </row>
    <row r="37" spans="2:6" ht="12.75">
      <c r="B37" s="20" t="s">
        <v>23</v>
      </c>
      <c r="C37" s="15"/>
      <c r="D37" s="15"/>
      <c r="E37" s="15"/>
      <c r="F37" s="230">
        <v>26906833</v>
      </c>
    </row>
    <row r="38" spans="2:6" ht="12.75">
      <c r="B38" s="14" t="s">
        <v>24</v>
      </c>
      <c r="C38" s="13"/>
      <c r="D38" s="13"/>
      <c r="E38" s="13"/>
      <c r="F38" s="230"/>
    </row>
    <row r="39" spans="2:6" ht="12.75">
      <c r="B39" s="15" t="s">
        <v>320</v>
      </c>
      <c r="C39" s="15"/>
      <c r="D39" s="15"/>
      <c r="E39" s="15"/>
      <c r="F39" s="230"/>
    </row>
    <row r="40" spans="2:6" ht="12.75">
      <c r="B40" s="20" t="s">
        <v>25</v>
      </c>
      <c r="C40" s="15"/>
      <c r="D40" s="15"/>
      <c r="E40" s="15"/>
      <c r="F40" s="230">
        <v>21141033</v>
      </c>
    </row>
    <row r="41" spans="2:6" ht="12.75">
      <c r="B41" s="20" t="s">
        <v>172</v>
      </c>
      <c r="C41" s="15"/>
      <c r="D41" s="15"/>
      <c r="E41" s="15"/>
      <c r="F41" s="230"/>
    </row>
    <row r="42" spans="2:6" ht="12.75">
      <c r="B42" s="22" t="s">
        <v>23</v>
      </c>
      <c r="C42" s="81"/>
      <c r="D42" s="82"/>
      <c r="E42" s="225"/>
      <c r="F42" s="222">
        <v>327674</v>
      </c>
    </row>
    <row r="43" spans="2:5" ht="12.75">
      <c r="B43" s="17" t="s">
        <v>170</v>
      </c>
      <c r="C43" s="81"/>
      <c r="D43" s="82"/>
      <c r="E43" s="225"/>
    </row>
    <row r="44" spans="2:5" ht="12.75">
      <c r="B44" s="22" t="s">
        <v>173</v>
      </c>
      <c r="E44" s="5"/>
    </row>
    <row r="45" spans="2:6" ht="12.75">
      <c r="B45" s="22" t="s">
        <v>19</v>
      </c>
      <c r="E45" s="5"/>
      <c r="F45" s="222">
        <v>135500</v>
      </c>
    </row>
    <row r="46" spans="2:5" ht="12.75">
      <c r="B46" s="17" t="s">
        <v>171</v>
      </c>
      <c r="C46" s="226"/>
      <c r="D46" s="227"/>
      <c r="E46" s="5"/>
    </row>
    <row r="47" spans="2:6" ht="12.75">
      <c r="B47" s="20" t="s">
        <v>321</v>
      </c>
      <c r="C47" s="15"/>
      <c r="D47" s="15"/>
      <c r="E47" s="15"/>
      <c r="F47" s="230"/>
    </row>
    <row r="48" spans="2:6" ht="12.75">
      <c r="B48" s="20" t="s">
        <v>25</v>
      </c>
      <c r="C48" s="15"/>
      <c r="D48" s="15"/>
      <c r="E48" s="15"/>
      <c r="F48" s="230">
        <v>5765800</v>
      </c>
    </row>
    <row r="49" spans="2:6" ht="12.75">
      <c r="B49" s="21" t="s">
        <v>169</v>
      </c>
      <c r="C49" s="15"/>
      <c r="D49" s="15"/>
      <c r="E49" s="15"/>
      <c r="F49" s="230"/>
    </row>
    <row r="50" spans="2:6" ht="12.75">
      <c r="B50" s="20" t="s">
        <v>174</v>
      </c>
      <c r="C50" s="15"/>
      <c r="D50" s="15"/>
      <c r="E50" s="15"/>
      <c r="F50" s="230"/>
    </row>
    <row r="51" spans="2:6" ht="12.75">
      <c r="B51" s="20" t="s">
        <v>168</v>
      </c>
      <c r="C51" s="15"/>
      <c r="D51" s="15"/>
      <c r="E51" s="15"/>
      <c r="F51" s="230">
        <v>4546219</v>
      </c>
    </row>
    <row r="52" spans="2:6" ht="12.75">
      <c r="B52" s="21" t="s">
        <v>26</v>
      </c>
      <c r="C52" s="15"/>
      <c r="D52" s="15"/>
      <c r="E52" s="15"/>
      <c r="F52" s="230"/>
    </row>
    <row r="53" spans="2:6" ht="12.75">
      <c r="B53" s="21"/>
      <c r="C53" s="15"/>
      <c r="D53" s="15"/>
      <c r="E53" s="15"/>
      <c r="F53" s="230"/>
    </row>
    <row r="54" spans="2:6" ht="12.75">
      <c r="B54" s="21"/>
      <c r="C54" s="15"/>
      <c r="D54" s="15"/>
      <c r="E54" s="15"/>
      <c r="F54" s="230"/>
    </row>
    <row r="55" spans="2:6" ht="12.75">
      <c r="B55" s="21"/>
      <c r="C55" s="15"/>
      <c r="D55" s="15"/>
      <c r="E55" s="15"/>
      <c r="F55" s="230"/>
    </row>
    <row r="56" spans="2:6" ht="12.75">
      <c r="B56" s="21"/>
      <c r="C56" s="15"/>
      <c r="D56" s="15"/>
      <c r="E56" s="15"/>
      <c r="F56" s="230"/>
    </row>
    <row r="57" spans="1:6" ht="12.75">
      <c r="A57" s="394" t="s">
        <v>27</v>
      </c>
      <c r="B57" s="395"/>
      <c r="C57" s="395"/>
      <c r="D57" s="395"/>
      <c r="E57" s="395"/>
      <c r="F57" s="395"/>
    </row>
    <row r="58" spans="1:6" s="229" customFormat="1" ht="12">
      <c r="A58" s="228"/>
      <c r="B58" s="159" t="s">
        <v>175</v>
      </c>
      <c r="C58" s="159"/>
      <c r="D58" s="159"/>
      <c r="E58" s="159"/>
      <c r="F58" s="233">
        <v>106000</v>
      </c>
    </row>
    <row r="59" spans="1:6" ht="12.75">
      <c r="A59" s="223"/>
      <c r="B59" s="159" t="s">
        <v>176</v>
      </c>
      <c r="C59" s="224"/>
      <c r="D59" s="224"/>
      <c r="E59" s="224"/>
      <c r="F59" s="235"/>
    </row>
    <row r="60" spans="1:6" ht="12.75">
      <c r="A60" s="223"/>
      <c r="B60" s="159" t="s">
        <v>177</v>
      </c>
      <c r="C60" s="224"/>
      <c r="D60" s="224"/>
      <c r="E60" s="224"/>
      <c r="F60" s="235"/>
    </row>
    <row r="61" spans="1:6" ht="12.75">
      <c r="A61" s="223"/>
      <c r="B61" s="159" t="s">
        <v>178</v>
      </c>
      <c r="C61" s="224"/>
      <c r="D61" s="224"/>
      <c r="E61" s="224"/>
      <c r="F61" s="233">
        <v>105000</v>
      </c>
    </row>
    <row r="62" spans="1:6" ht="12.75">
      <c r="A62" s="223"/>
      <c r="B62" s="159" t="s">
        <v>179</v>
      </c>
      <c r="C62" s="224"/>
      <c r="D62" s="224"/>
      <c r="E62" s="224"/>
      <c r="F62" s="233">
        <v>1000</v>
      </c>
    </row>
    <row r="63" spans="1:6" ht="12.75">
      <c r="A63" s="393" t="s">
        <v>181</v>
      </c>
      <c r="B63" s="400"/>
      <c r="C63" s="400"/>
      <c r="D63" s="400"/>
      <c r="E63" s="400"/>
      <c r="F63" s="400"/>
    </row>
    <row r="64" spans="2:6" ht="12.75">
      <c r="B64" s="7" t="s">
        <v>180</v>
      </c>
      <c r="C64" s="11"/>
      <c r="D64" s="11"/>
      <c r="E64" s="11"/>
      <c r="F64" s="236"/>
    </row>
    <row r="65" spans="2:6" ht="12.75">
      <c r="B65" s="399" t="s">
        <v>184</v>
      </c>
      <c r="C65" s="393"/>
      <c r="D65" s="393"/>
      <c r="E65" s="393"/>
      <c r="F65" s="393"/>
    </row>
    <row r="66" spans="2:6" ht="12.75">
      <c r="B66" s="22" t="s">
        <v>182</v>
      </c>
      <c r="C66" s="234"/>
      <c r="D66" s="234"/>
      <c r="E66" s="234"/>
      <c r="F66" s="237"/>
    </row>
    <row r="67" spans="2:6" ht="12.75">
      <c r="B67" s="22" t="s">
        <v>183</v>
      </c>
      <c r="C67" s="11"/>
      <c r="D67" s="11"/>
      <c r="E67" s="11"/>
      <c r="F67" s="236"/>
    </row>
    <row r="68" spans="2:6" ht="12.75">
      <c r="B68" s="7"/>
      <c r="C68" s="22"/>
      <c r="D68" s="11"/>
      <c r="E68" s="22" t="s">
        <v>164</v>
      </c>
      <c r="F68" s="4"/>
    </row>
    <row r="69" spans="2:6" ht="12.75">
      <c r="B69" s="7"/>
      <c r="C69" s="22"/>
      <c r="D69" s="11"/>
      <c r="E69" s="22" t="s">
        <v>165</v>
      </c>
      <c r="F69" s="4"/>
    </row>
    <row r="70" spans="2:6" ht="12.75">
      <c r="B70" s="7"/>
      <c r="C70" s="22"/>
      <c r="D70" s="11"/>
      <c r="E70" s="22" t="s">
        <v>166</v>
      </c>
      <c r="F70" s="4"/>
    </row>
    <row r="71" spans="2:6" ht="12.75">
      <c r="B71" s="7"/>
      <c r="C71" s="22"/>
      <c r="D71" s="11"/>
      <c r="E71" s="22" t="s">
        <v>167</v>
      </c>
      <c r="F71" s="4"/>
    </row>
    <row r="72" spans="2:6" ht="12.75">
      <c r="B72" s="7"/>
      <c r="C72" s="22"/>
      <c r="D72" s="11"/>
      <c r="E72" s="22"/>
      <c r="F72" s="4"/>
    </row>
    <row r="73" spans="2:6" ht="12.75">
      <c r="B73" s="7"/>
      <c r="C73" s="22"/>
      <c r="D73" s="11"/>
      <c r="E73" s="22"/>
      <c r="F73" s="4"/>
    </row>
    <row r="74" spans="2:6" ht="12.75">
      <c r="B74" s="7"/>
      <c r="C74" s="22"/>
      <c r="D74" s="11"/>
      <c r="E74" s="22"/>
      <c r="F74" s="4"/>
    </row>
    <row r="75" spans="2:6" ht="12.75">
      <c r="B75" s="7"/>
      <c r="C75" s="22"/>
      <c r="D75" s="11"/>
      <c r="E75" s="22"/>
      <c r="F75" s="4"/>
    </row>
    <row r="76" spans="2:6" ht="12.75">
      <c r="B76" s="7"/>
      <c r="C76" s="22"/>
      <c r="D76" s="11"/>
      <c r="E76" s="22"/>
      <c r="F76" s="4"/>
    </row>
    <row r="77" spans="2:6" ht="12.75">
      <c r="B77" s="7"/>
      <c r="C77" s="22"/>
      <c r="D77" s="11"/>
      <c r="E77" s="22"/>
      <c r="F77" s="4"/>
    </row>
    <row r="78" spans="2:6" ht="12.75">
      <c r="B78" s="7"/>
      <c r="C78" s="22"/>
      <c r="D78" s="11"/>
      <c r="E78" s="22"/>
      <c r="F78" s="4"/>
    </row>
    <row r="79" spans="2:6" ht="12.75">
      <c r="B79" s="7"/>
      <c r="C79" s="22"/>
      <c r="D79" s="11"/>
      <c r="E79" s="22"/>
      <c r="F79" s="4"/>
    </row>
    <row r="80" spans="2:6" ht="12.75">
      <c r="B80" s="7"/>
      <c r="C80" s="22"/>
      <c r="D80" s="11"/>
      <c r="E80" s="22"/>
      <c r="F80" s="4"/>
    </row>
    <row r="81" spans="2:6" ht="12.75">
      <c r="B81" s="7"/>
      <c r="C81" s="22"/>
      <c r="D81" s="11"/>
      <c r="E81" s="22"/>
      <c r="F81" s="4"/>
    </row>
    <row r="82" spans="2:6" ht="12.75">
      <c r="B82" s="7"/>
      <c r="C82" s="22"/>
      <c r="D82" s="11"/>
      <c r="E82" s="22"/>
      <c r="F82" s="4"/>
    </row>
    <row r="83" spans="2:6" ht="12.75">
      <c r="B83" s="7"/>
      <c r="C83" s="22"/>
      <c r="D83" s="11"/>
      <c r="E83" s="22"/>
      <c r="F83" s="4"/>
    </row>
    <row r="84" spans="2:6" ht="12.75">
      <c r="B84" s="7"/>
      <c r="C84" s="22"/>
      <c r="D84" s="11"/>
      <c r="E84" s="22"/>
      <c r="F84" s="4"/>
    </row>
    <row r="85" spans="2:6" ht="12.75">
      <c r="B85" s="7"/>
      <c r="C85" s="22"/>
      <c r="D85" s="11"/>
      <c r="E85" s="22"/>
      <c r="F85" s="4"/>
    </row>
    <row r="86" spans="2:6" ht="12.75">
      <c r="B86" s="7"/>
      <c r="C86" s="22"/>
      <c r="D86" s="11"/>
      <c r="E86" s="22"/>
      <c r="F86" s="4"/>
    </row>
    <row r="87" spans="2:6" ht="12.75">
      <c r="B87" s="7"/>
      <c r="C87" s="22"/>
      <c r="D87" s="11"/>
      <c r="E87" s="22"/>
      <c r="F87" s="4"/>
    </row>
    <row r="88" spans="2:6" ht="12.75">
      <c r="B88" s="7"/>
      <c r="C88" s="22"/>
      <c r="D88" s="11"/>
      <c r="E88" s="22"/>
      <c r="F88" s="4"/>
    </row>
    <row r="89" spans="2:6" ht="12.75">
      <c r="B89" s="7"/>
      <c r="C89" s="22"/>
      <c r="D89" s="11"/>
      <c r="E89" s="22"/>
      <c r="F89" s="4"/>
    </row>
    <row r="90" spans="2:6" ht="12.75">
      <c r="B90" s="7"/>
      <c r="C90" s="22"/>
      <c r="D90" s="11"/>
      <c r="E90" s="22"/>
      <c r="F90" s="4"/>
    </row>
    <row r="91" spans="2:6" ht="12.75">
      <c r="B91" s="7"/>
      <c r="C91" s="22"/>
      <c r="D91" s="11"/>
      <c r="E91" s="22"/>
      <c r="F91" s="4"/>
    </row>
    <row r="92" spans="2:6" ht="12.75">
      <c r="B92" s="7"/>
      <c r="C92" s="22"/>
      <c r="D92" s="11"/>
      <c r="E92" s="22"/>
      <c r="F92" s="4"/>
    </row>
    <row r="93" spans="2:6" ht="12.75">
      <c r="B93" s="7"/>
      <c r="C93" s="22"/>
      <c r="D93" s="11"/>
      <c r="E93" s="22"/>
      <c r="F93" s="4"/>
    </row>
    <row r="94" spans="2:6" ht="12.75">
      <c r="B94" s="7"/>
      <c r="C94" s="22"/>
      <c r="D94" s="11"/>
      <c r="E94" s="22"/>
      <c r="F94" s="4"/>
    </row>
    <row r="95" spans="2:6" ht="12.75">
      <c r="B95" s="7"/>
      <c r="C95" s="22"/>
      <c r="D95" s="11"/>
      <c r="E95" s="22"/>
      <c r="F95" s="4"/>
    </row>
    <row r="96" spans="2:6" ht="12.75">
      <c r="B96" s="7"/>
      <c r="C96" s="22"/>
      <c r="D96" s="11"/>
      <c r="E96" s="22"/>
      <c r="F96" s="4"/>
    </row>
    <row r="97" spans="2:6" ht="12.75">
      <c r="B97" s="7"/>
      <c r="C97" s="22"/>
      <c r="D97" s="11"/>
      <c r="E97" s="22"/>
      <c r="F97" s="4"/>
    </row>
    <row r="98" spans="2:6" ht="12.75">
      <c r="B98" s="7"/>
      <c r="C98" s="22"/>
      <c r="D98" s="11"/>
      <c r="E98" s="22"/>
      <c r="F98" s="4"/>
    </row>
    <row r="99" spans="2:6" ht="12.75">
      <c r="B99" s="7"/>
      <c r="C99" s="22"/>
      <c r="D99" s="11"/>
      <c r="E99" s="22"/>
      <c r="F99" s="4"/>
    </row>
    <row r="100" spans="2:6" ht="12.75">
      <c r="B100" s="7"/>
      <c r="C100" s="22"/>
      <c r="D100" s="11"/>
      <c r="E100" s="22"/>
      <c r="F100" s="4"/>
    </row>
    <row r="101" spans="3:5" ht="12.75">
      <c r="C101" s="11"/>
      <c r="D101" s="11"/>
      <c r="E101" s="22"/>
    </row>
    <row r="102" spans="3:5" ht="12.75">
      <c r="C102" s="11"/>
      <c r="D102" s="11"/>
      <c r="E102" s="22"/>
    </row>
    <row r="103" spans="3:5" ht="12.75">
      <c r="C103" s="11"/>
      <c r="D103" s="11"/>
      <c r="E103" s="22"/>
    </row>
    <row r="104" spans="3:5" ht="12.75">
      <c r="C104" s="11"/>
      <c r="D104" s="11"/>
      <c r="E104" s="22"/>
    </row>
    <row r="105" spans="3:5" ht="12.75">
      <c r="C105" s="11"/>
      <c r="D105" s="11"/>
      <c r="E105" s="22"/>
    </row>
    <row r="106" spans="3:5" ht="12.75">
      <c r="C106" s="11"/>
      <c r="D106" s="11"/>
      <c r="E106" s="22"/>
    </row>
    <row r="107" spans="3:5" ht="12.75">
      <c r="C107" s="11"/>
      <c r="D107" s="11"/>
      <c r="E107" s="22"/>
    </row>
    <row r="108" spans="3:5" ht="12.75">
      <c r="C108" s="11"/>
      <c r="D108" s="11"/>
      <c r="E108" s="22"/>
    </row>
    <row r="109" spans="3:5" ht="12.75">
      <c r="C109" s="11"/>
      <c r="D109" s="11"/>
      <c r="E109" s="22"/>
    </row>
    <row r="110" spans="3:5" ht="12.75">
      <c r="C110" s="11"/>
      <c r="D110" s="11"/>
      <c r="E110" s="22"/>
    </row>
    <row r="111" spans="3:5" ht="12.75">
      <c r="C111" s="11"/>
      <c r="D111" s="11"/>
      <c r="E111" s="22"/>
    </row>
    <row r="112" spans="3:5" ht="12.75">
      <c r="C112" s="11"/>
      <c r="D112" s="11"/>
      <c r="E112" s="22"/>
    </row>
    <row r="113" spans="1:6" ht="12.75">
      <c r="A113" s="23" t="s">
        <v>28</v>
      </c>
      <c r="B113" s="24"/>
      <c r="C113" s="24"/>
      <c r="D113" s="24"/>
      <c r="E113" s="25"/>
      <c r="F113" s="238"/>
    </row>
    <row r="114" spans="1:6" ht="12.75">
      <c r="A114" s="23" t="s">
        <v>29</v>
      </c>
      <c r="B114" s="24"/>
      <c r="C114" s="24"/>
      <c r="D114" s="24"/>
      <c r="E114" s="24"/>
      <c r="F114" s="239"/>
    </row>
    <row r="115" spans="1:6" ht="12.75">
      <c r="A115" s="23" t="s">
        <v>329</v>
      </c>
      <c r="B115" s="24"/>
      <c r="C115" s="24"/>
      <c r="D115" s="24"/>
      <c r="E115" s="24"/>
      <c r="F115" s="239"/>
    </row>
    <row r="116" spans="1:6" ht="12.75">
      <c r="A116"/>
      <c r="B116"/>
      <c r="C116"/>
      <c r="D116"/>
      <c r="E116"/>
      <c r="F116" s="231"/>
    </row>
    <row r="117" spans="1:6" ht="12.75">
      <c r="A117"/>
      <c r="B117"/>
      <c r="C117"/>
      <c r="D117"/>
      <c r="E117"/>
      <c r="F117" s="231"/>
    </row>
    <row r="118" spans="1:6" ht="24.75" thickBot="1">
      <c r="A118" s="26" t="s">
        <v>30</v>
      </c>
      <c r="B118" s="27" t="s">
        <v>31</v>
      </c>
      <c r="C118" s="27" t="s">
        <v>32</v>
      </c>
      <c r="D118" s="27" t="s">
        <v>33</v>
      </c>
      <c r="E118" s="27" t="s">
        <v>34</v>
      </c>
      <c r="F118" s="240" t="s">
        <v>35</v>
      </c>
    </row>
    <row r="119" spans="1:6" ht="13.5" thickBot="1">
      <c r="A119" s="28" t="s">
        <v>36</v>
      </c>
      <c r="B119" s="29">
        <v>2</v>
      </c>
      <c r="C119" s="29">
        <v>3</v>
      </c>
      <c r="D119" s="29">
        <v>4</v>
      </c>
      <c r="E119" s="29">
        <v>5</v>
      </c>
      <c r="F119" s="255">
        <v>6</v>
      </c>
    </row>
    <row r="120" spans="1:6" ht="13.5" thickBot="1">
      <c r="A120" s="30" t="s">
        <v>104</v>
      </c>
      <c r="B120" s="29"/>
      <c r="C120" s="29"/>
      <c r="D120" s="31" t="s">
        <v>105</v>
      </c>
      <c r="E120" s="32">
        <f>SUM(E121)</f>
        <v>39000</v>
      </c>
      <c r="F120" s="255">
        <v>175500</v>
      </c>
    </row>
    <row r="121" spans="1:6" ht="12.75">
      <c r="A121" s="33"/>
      <c r="B121" s="261" t="s">
        <v>106</v>
      </c>
      <c r="C121" s="35"/>
      <c r="D121" s="36" t="s">
        <v>39</v>
      </c>
      <c r="E121" s="37">
        <f>SUM(E122)</f>
        <v>39000</v>
      </c>
      <c r="F121" s="256">
        <v>175500</v>
      </c>
    </row>
    <row r="122" spans="1:6" ht="13.5" thickBot="1">
      <c r="A122" s="38"/>
      <c r="B122" s="39"/>
      <c r="C122" s="40" t="s">
        <v>185</v>
      </c>
      <c r="D122" s="41" t="s">
        <v>186</v>
      </c>
      <c r="E122" s="42">
        <v>39000</v>
      </c>
      <c r="F122" s="257">
        <v>39000</v>
      </c>
    </row>
    <row r="123" spans="1:6" s="266" customFormat="1" ht="13.5" thickBot="1">
      <c r="A123" s="273" t="s">
        <v>310</v>
      </c>
      <c r="B123" s="29"/>
      <c r="C123" s="274"/>
      <c r="D123" s="219" t="s">
        <v>311</v>
      </c>
      <c r="E123" s="32">
        <f>SUM(E124)</f>
        <v>0</v>
      </c>
      <c r="F123" s="255">
        <v>130800</v>
      </c>
    </row>
    <row r="124" spans="1:6" s="290" customFormat="1" ht="12.75">
      <c r="A124" s="33"/>
      <c r="B124" s="35">
        <v>60016</v>
      </c>
      <c r="C124" s="43"/>
      <c r="D124" s="45" t="s">
        <v>312</v>
      </c>
      <c r="E124" s="37">
        <f>SUM(E125:E126)</f>
        <v>0</v>
      </c>
      <c r="F124" s="256">
        <v>130800</v>
      </c>
    </row>
    <row r="125" spans="1:6" ht="45">
      <c r="A125" s="262"/>
      <c r="B125" s="263"/>
      <c r="C125" s="60" t="s">
        <v>313</v>
      </c>
      <c r="D125" s="61" t="s">
        <v>314</v>
      </c>
      <c r="E125" s="264">
        <v>-25000</v>
      </c>
      <c r="F125" s="265">
        <v>85800</v>
      </c>
    </row>
    <row r="126" spans="1:6" ht="33.75" customHeight="1">
      <c r="A126" s="262"/>
      <c r="B126" s="263"/>
      <c r="C126" s="60" t="s">
        <v>315</v>
      </c>
      <c r="D126" s="61" t="s">
        <v>316</v>
      </c>
      <c r="E126" s="264">
        <v>25000</v>
      </c>
      <c r="F126" s="265">
        <v>25000</v>
      </c>
    </row>
    <row r="127" spans="1:6" s="266" customFormat="1" ht="13.5" thickBot="1">
      <c r="A127" s="364" t="s">
        <v>187</v>
      </c>
      <c r="B127" s="365"/>
      <c r="C127" s="71"/>
      <c r="D127" s="72" t="s">
        <v>188</v>
      </c>
      <c r="E127" s="366">
        <f>SUM(E128)</f>
        <v>90000</v>
      </c>
      <c r="F127" s="367">
        <v>234753</v>
      </c>
    </row>
    <row r="128" spans="1:6" s="267" customFormat="1" ht="12">
      <c r="A128" s="268"/>
      <c r="B128" s="269">
        <v>70005</v>
      </c>
      <c r="C128" s="270"/>
      <c r="D128" s="271" t="s">
        <v>189</v>
      </c>
      <c r="E128" s="272">
        <f>SUM(E129:E130)</f>
        <v>90000</v>
      </c>
      <c r="F128" s="272">
        <v>234753</v>
      </c>
    </row>
    <row r="129" spans="1:6" ht="56.25">
      <c r="A129" s="38"/>
      <c r="B129" s="39"/>
      <c r="C129" s="40" t="s">
        <v>190</v>
      </c>
      <c r="D129" s="41" t="s">
        <v>192</v>
      </c>
      <c r="E129" s="275">
        <v>10000</v>
      </c>
      <c r="F129" s="275">
        <v>28660</v>
      </c>
    </row>
    <row r="130" spans="1:6" ht="25.5" customHeight="1" thickBot="1">
      <c r="A130" s="38"/>
      <c r="B130" s="39"/>
      <c r="C130" s="40" t="s">
        <v>191</v>
      </c>
      <c r="D130" s="41" t="s">
        <v>285</v>
      </c>
      <c r="E130" s="275">
        <v>80000</v>
      </c>
      <c r="F130" s="275">
        <v>176278</v>
      </c>
    </row>
    <row r="131" spans="1:6" s="266" customFormat="1" ht="45.75" thickBot="1">
      <c r="A131" s="273" t="s">
        <v>193</v>
      </c>
      <c r="B131" s="29"/>
      <c r="C131" s="274"/>
      <c r="D131" s="219" t="s">
        <v>194</v>
      </c>
      <c r="E131" s="32">
        <f>SUM(E132,E136,E140)</f>
        <v>74332</v>
      </c>
      <c r="F131" s="255">
        <v>5358502</v>
      </c>
    </row>
    <row r="132" spans="1:6" s="279" customFormat="1" ht="60">
      <c r="A132" s="276"/>
      <c r="B132" s="277">
        <v>75615</v>
      </c>
      <c r="C132" s="278"/>
      <c r="D132" s="280" t="s">
        <v>201</v>
      </c>
      <c r="E132" s="256">
        <f>SUM(E133:E135)</f>
        <v>33332</v>
      </c>
      <c r="F132" s="256">
        <v>812441</v>
      </c>
    </row>
    <row r="133" spans="1:6" ht="12.75">
      <c r="A133" s="262"/>
      <c r="B133" s="263"/>
      <c r="C133" s="60" t="s">
        <v>195</v>
      </c>
      <c r="D133" s="61" t="s">
        <v>196</v>
      </c>
      <c r="E133" s="264">
        <v>3000</v>
      </c>
      <c r="F133" s="265">
        <v>10000</v>
      </c>
    </row>
    <row r="134" spans="1:6" ht="22.5">
      <c r="A134" s="262"/>
      <c r="B134" s="263"/>
      <c r="C134" s="60" t="s">
        <v>197</v>
      </c>
      <c r="D134" s="61" t="s">
        <v>198</v>
      </c>
      <c r="E134" s="264">
        <v>24832</v>
      </c>
      <c r="F134" s="265">
        <v>49566</v>
      </c>
    </row>
    <row r="135" spans="1:6" ht="22.5">
      <c r="A135" s="262"/>
      <c r="B135" s="263"/>
      <c r="C135" s="60" t="s">
        <v>199</v>
      </c>
      <c r="D135" s="61" t="s">
        <v>200</v>
      </c>
      <c r="E135" s="264">
        <v>5500</v>
      </c>
      <c r="F135" s="265">
        <v>5500</v>
      </c>
    </row>
    <row r="136" spans="1:6" s="279" customFormat="1" ht="48">
      <c r="A136" s="241"/>
      <c r="B136" s="242">
        <v>75616</v>
      </c>
      <c r="C136" s="243"/>
      <c r="D136" s="244" t="s">
        <v>202</v>
      </c>
      <c r="E136" s="245">
        <f>SUM(E137:E139)</f>
        <v>25000</v>
      </c>
      <c r="F136" s="245">
        <v>1212000</v>
      </c>
    </row>
    <row r="137" spans="1:6" s="13" customFormat="1" ht="11.25">
      <c r="A137" s="282"/>
      <c r="B137" s="114"/>
      <c r="C137" s="60" t="s">
        <v>195</v>
      </c>
      <c r="D137" s="61" t="s">
        <v>196</v>
      </c>
      <c r="E137" s="283">
        <v>27000</v>
      </c>
      <c r="F137" s="283">
        <v>127000</v>
      </c>
    </row>
    <row r="138" spans="1:6" s="286" customFormat="1" ht="11.25">
      <c r="A138" s="284"/>
      <c r="B138" s="120"/>
      <c r="C138" s="60" t="s">
        <v>203</v>
      </c>
      <c r="D138" s="61" t="s">
        <v>204</v>
      </c>
      <c r="E138" s="283">
        <v>-10000</v>
      </c>
      <c r="F138" s="283">
        <v>10000</v>
      </c>
    </row>
    <row r="139" spans="1:6" s="286" customFormat="1" ht="22.5">
      <c r="A139" s="284"/>
      <c r="B139" s="120"/>
      <c r="C139" s="60" t="s">
        <v>199</v>
      </c>
      <c r="D139" s="61" t="s">
        <v>200</v>
      </c>
      <c r="E139" s="283">
        <v>8000</v>
      </c>
      <c r="F139" s="283">
        <v>8000</v>
      </c>
    </row>
    <row r="140" spans="1:6" s="286" customFormat="1" ht="32.25">
      <c r="A140" s="284"/>
      <c r="B140" s="120">
        <v>75618</v>
      </c>
      <c r="C140" s="281"/>
      <c r="D140" s="63" t="s">
        <v>205</v>
      </c>
      <c r="E140" s="285">
        <f>SUM(E141:E142)</f>
        <v>16000</v>
      </c>
      <c r="F140" s="285">
        <v>229300</v>
      </c>
    </row>
    <row r="141" spans="1:6" s="286" customFormat="1" ht="11.25">
      <c r="A141" s="284"/>
      <c r="B141" s="120"/>
      <c r="C141" s="60" t="s">
        <v>206</v>
      </c>
      <c r="D141" s="61" t="s">
        <v>207</v>
      </c>
      <c r="E141" s="283">
        <v>10000</v>
      </c>
      <c r="F141" s="283">
        <v>13000</v>
      </c>
    </row>
    <row r="142" spans="1:6" s="286" customFormat="1" ht="23.25" thickBot="1">
      <c r="A142" s="352"/>
      <c r="B142" s="125"/>
      <c r="C142" s="40" t="s">
        <v>208</v>
      </c>
      <c r="D142" s="41" t="s">
        <v>209</v>
      </c>
      <c r="E142" s="275">
        <v>6000</v>
      </c>
      <c r="F142" s="275">
        <v>106000</v>
      </c>
    </row>
    <row r="143" spans="1:6" s="286" customFormat="1" ht="12" thickBot="1">
      <c r="A143" s="353" t="s">
        <v>288</v>
      </c>
      <c r="B143" s="130"/>
      <c r="C143" s="274"/>
      <c r="D143" s="219" t="s">
        <v>289</v>
      </c>
      <c r="E143" s="354">
        <f>SUM(E144)</f>
        <v>126309</v>
      </c>
      <c r="F143" s="355">
        <v>10700310</v>
      </c>
    </row>
    <row r="144" spans="1:6" s="286" customFormat="1" ht="11.25">
      <c r="A144" s="356"/>
      <c r="B144" s="135">
        <v>75802</v>
      </c>
      <c r="C144" s="357"/>
      <c r="D144" s="45" t="s">
        <v>289</v>
      </c>
      <c r="E144" s="358">
        <f>SUM(E145)</f>
        <v>126309</v>
      </c>
      <c r="F144" s="358">
        <v>126309</v>
      </c>
    </row>
    <row r="145" spans="1:6" s="286" customFormat="1" ht="11.25">
      <c r="A145" s="284"/>
      <c r="B145" s="120"/>
      <c r="C145" s="60" t="s">
        <v>290</v>
      </c>
      <c r="D145" s="61" t="s">
        <v>291</v>
      </c>
      <c r="E145" s="283">
        <v>126309</v>
      </c>
      <c r="F145" s="283">
        <v>126309</v>
      </c>
    </row>
    <row r="146" spans="1:6" ht="13.5" thickBot="1">
      <c r="A146" s="386" t="s">
        <v>37</v>
      </c>
      <c r="B146" s="386"/>
      <c r="C146" s="387"/>
      <c r="D146" s="388" t="s">
        <v>38</v>
      </c>
      <c r="E146" s="389">
        <f>SUM(E147)</f>
        <v>66703</v>
      </c>
      <c r="F146" s="390">
        <v>696465</v>
      </c>
    </row>
    <row r="147" spans="1:6" ht="12.75">
      <c r="A147" s="43"/>
      <c r="B147" s="43" t="s">
        <v>210</v>
      </c>
      <c r="C147" s="44"/>
      <c r="D147" s="45" t="s">
        <v>39</v>
      </c>
      <c r="E147" s="46">
        <f>SUM(E148)</f>
        <v>66703</v>
      </c>
      <c r="F147" s="258">
        <v>68805</v>
      </c>
    </row>
    <row r="148" spans="1:6" ht="23.25" thickBot="1">
      <c r="A148" s="47"/>
      <c r="B148" s="47"/>
      <c r="C148" s="40" t="s">
        <v>40</v>
      </c>
      <c r="D148" s="41" t="s">
        <v>41</v>
      </c>
      <c r="E148" s="48">
        <v>66703</v>
      </c>
      <c r="F148" s="259">
        <v>68805</v>
      </c>
    </row>
    <row r="149" spans="1:6" ht="13.5" thickBot="1">
      <c r="A149" s="289">
        <v>854</v>
      </c>
      <c r="B149" s="142"/>
      <c r="C149" s="274"/>
      <c r="D149" s="219" t="s">
        <v>211</v>
      </c>
      <c r="E149" s="287">
        <f>SUM(E150)</f>
        <v>107705</v>
      </c>
      <c r="F149" s="288">
        <v>263004</v>
      </c>
    </row>
    <row r="150" spans="1:6" s="290" customFormat="1" ht="12.75">
      <c r="A150" s="44"/>
      <c r="B150" s="44">
        <v>85415</v>
      </c>
      <c r="C150" s="43"/>
      <c r="D150" s="45" t="s">
        <v>212</v>
      </c>
      <c r="E150" s="46">
        <f>SUM(E151)</f>
        <v>107705</v>
      </c>
      <c r="F150" s="258">
        <v>263004</v>
      </c>
    </row>
    <row r="151" spans="1:6" ht="23.25" thickBot="1">
      <c r="A151" s="47"/>
      <c r="B151" s="47"/>
      <c r="C151" s="40" t="s">
        <v>40</v>
      </c>
      <c r="D151" s="41" t="s">
        <v>41</v>
      </c>
      <c r="E151" s="48">
        <v>107705</v>
      </c>
      <c r="F151" s="259">
        <v>263004</v>
      </c>
    </row>
    <row r="152" spans="1:6" ht="13.5" thickBot="1">
      <c r="A152" s="49" t="s">
        <v>43</v>
      </c>
      <c r="B152" s="50"/>
      <c r="C152" s="51"/>
      <c r="D152" s="52"/>
      <c r="E152" s="53">
        <f>SUM(E149,E146,E143,E131,E127,E120)</f>
        <v>504049</v>
      </c>
      <c r="F152" s="260">
        <v>18116614</v>
      </c>
    </row>
    <row r="153" spans="1:6" ht="34.5" customHeight="1" thickBot="1">
      <c r="A153" s="396" t="s">
        <v>44</v>
      </c>
      <c r="B153" s="397"/>
      <c r="C153" s="397"/>
      <c r="D153" s="397"/>
      <c r="E153" s="397"/>
      <c r="F153" s="398"/>
    </row>
    <row r="154" spans="1:6" ht="13.5" thickBot="1">
      <c r="A154" s="292" t="s">
        <v>104</v>
      </c>
      <c r="B154" s="54"/>
      <c r="C154" s="54"/>
      <c r="D154" s="54" t="s">
        <v>105</v>
      </c>
      <c r="E154" s="55">
        <f>SUM(E155)</f>
        <v>50149</v>
      </c>
      <c r="F154" s="246">
        <v>104729</v>
      </c>
    </row>
    <row r="155" spans="1:6" ht="25.5">
      <c r="A155" s="45"/>
      <c r="B155" s="291" t="s">
        <v>106</v>
      </c>
      <c r="C155" s="56"/>
      <c r="D155" s="56" t="s">
        <v>39</v>
      </c>
      <c r="E155" s="57">
        <f>SUM(E156)</f>
        <v>50149</v>
      </c>
      <c r="F155" s="247">
        <v>104729</v>
      </c>
    </row>
    <row r="156" spans="1:6" ht="45">
      <c r="A156" s="58"/>
      <c r="B156" s="59"/>
      <c r="C156" s="60" t="s">
        <v>46</v>
      </c>
      <c r="D156" s="61" t="s">
        <v>47</v>
      </c>
      <c r="E156" s="62">
        <v>50149</v>
      </c>
      <c r="F156" s="248">
        <v>104729</v>
      </c>
    </row>
    <row r="157" spans="1:6" ht="12.75">
      <c r="A157" s="66" t="s">
        <v>50</v>
      </c>
      <c r="B157" s="66"/>
      <c r="C157" s="67"/>
      <c r="D157" s="63"/>
      <c r="E157" s="68">
        <f>SUM(E154)</f>
        <v>50149</v>
      </c>
      <c r="F157" s="249">
        <v>4546219</v>
      </c>
    </row>
    <row r="158" spans="1:6" ht="13.5" thickBot="1">
      <c r="A158" s="69" t="s">
        <v>51</v>
      </c>
      <c r="B158" s="70"/>
      <c r="C158" s="71"/>
      <c r="D158" s="72"/>
      <c r="E158" s="73">
        <f>SUM(E152,E157)</f>
        <v>554198</v>
      </c>
      <c r="F158" s="250">
        <f>SUM(F157,F152)</f>
        <v>22662833</v>
      </c>
    </row>
    <row r="159" spans="1:6" ht="12.75">
      <c r="A159" s="74"/>
      <c r="B159" s="75"/>
      <c r="C159" s="75"/>
      <c r="D159" s="75"/>
      <c r="E159" s="76"/>
      <c r="F159" s="251"/>
    </row>
    <row r="160" spans="1:6" ht="12.75">
      <c r="A160" s="77"/>
      <c r="B160" s="6"/>
      <c r="C160" s="6"/>
      <c r="D160" s="6"/>
      <c r="E160" s="22" t="s">
        <v>164</v>
      </c>
      <c r="F160" s="4"/>
    </row>
    <row r="161" spans="1:6" ht="12.75">
      <c r="A161" s="77"/>
      <c r="B161" s="6"/>
      <c r="C161" s="6"/>
      <c r="D161" s="6"/>
      <c r="E161" s="22" t="s">
        <v>165</v>
      </c>
      <c r="F161" s="4"/>
    </row>
    <row r="162" spans="1:6" ht="12.75">
      <c r="A162" s="77"/>
      <c r="B162" s="6"/>
      <c r="C162" s="6"/>
      <c r="D162" s="6"/>
      <c r="E162" s="22" t="s">
        <v>166</v>
      </c>
      <c r="F162" s="4"/>
    </row>
    <row r="163" spans="1:6" ht="12.75">
      <c r="A163" s="77"/>
      <c r="B163" s="6"/>
      <c r="C163" s="6"/>
      <c r="D163" s="6"/>
      <c r="E163" s="22" t="s">
        <v>167</v>
      </c>
      <c r="F163" s="4"/>
    </row>
    <row r="164" spans="1:6" ht="12.75">
      <c r="A164" s="77"/>
      <c r="B164" s="6"/>
      <c r="C164" s="6"/>
      <c r="D164" s="6"/>
      <c r="E164"/>
      <c r="F164" s="231"/>
    </row>
    <row r="165" spans="1:6" ht="12.75">
      <c r="A165" s="77"/>
      <c r="B165" s="6"/>
      <c r="C165" s="6"/>
      <c r="D165" s="6"/>
      <c r="E165" s="78"/>
      <c r="F165" s="252"/>
    </row>
    <row r="166" spans="1:6" ht="12.75">
      <c r="A166" s="77"/>
      <c r="B166" s="6"/>
      <c r="C166" s="6"/>
      <c r="D166" s="6"/>
      <c r="E166" s="78"/>
      <c r="F166" s="252"/>
    </row>
    <row r="167" spans="1:6" ht="12.75">
      <c r="A167" s="77"/>
      <c r="B167" s="6"/>
      <c r="C167" s="6"/>
      <c r="D167" s="6"/>
      <c r="E167" s="78"/>
      <c r="F167" s="252"/>
    </row>
    <row r="168" spans="1:6" ht="12.75">
      <c r="A168" s="77"/>
      <c r="B168" s="6"/>
      <c r="C168" s="6"/>
      <c r="D168" s="6"/>
      <c r="E168" s="78"/>
      <c r="F168" s="252"/>
    </row>
    <row r="169" spans="1:6" ht="12.75">
      <c r="A169" s="77"/>
      <c r="B169" s="6"/>
      <c r="C169" s="6"/>
      <c r="D169" s="6"/>
      <c r="E169" s="78"/>
      <c r="F169" s="252"/>
    </row>
    <row r="170" spans="1:6" ht="12.75">
      <c r="A170" s="77"/>
      <c r="B170" s="6"/>
      <c r="C170" s="6"/>
      <c r="D170" s="6"/>
      <c r="E170" s="78"/>
      <c r="F170" s="252"/>
    </row>
    <row r="171" spans="1:6" ht="12.75">
      <c r="A171" s="77"/>
      <c r="B171" s="6"/>
      <c r="C171" s="6"/>
      <c r="D171" s="6"/>
      <c r="E171" s="78"/>
      <c r="F171" s="252"/>
    </row>
    <row r="172" spans="1:6" ht="12.75">
      <c r="A172" s="77"/>
      <c r="B172" s="6"/>
      <c r="C172" s="6"/>
      <c r="D172" s="6"/>
      <c r="E172" s="78"/>
      <c r="F172" s="252"/>
    </row>
    <row r="173" spans="1:6" ht="12.75">
      <c r="A173" s="77"/>
      <c r="B173" s="6"/>
      <c r="C173" s="6"/>
      <c r="D173" s="6"/>
      <c r="E173" s="78"/>
      <c r="F173" s="252"/>
    </row>
    <row r="174" spans="1:6" ht="12.75">
      <c r="A174" s="77"/>
      <c r="B174" s="6"/>
      <c r="C174" s="6"/>
      <c r="D174" s="6"/>
      <c r="E174" s="78"/>
      <c r="F174" s="252"/>
    </row>
    <row r="175" spans="1:6" ht="12.75">
      <c r="A175" s="77"/>
      <c r="B175" s="6"/>
      <c r="C175" s="6"/>
      <c r="D175" s="6"/>
      <c r="E175" s="78"/>
      <c r="F175" s="252"/>
    </row>
    <row r="176" spans="1:6" ht="12.75">
      <c r="A176" s="77"/>
      <c r="B176" s="6"/>
      <c r="C176" s="6"/>
      <c r="D176" s="6"/>
      <c r="E176" s="78"/>
      <c r="F176" s="252"/>
    </row>
    <row r="177" spans="1:6" ht="12.75">
      <c r="A177" s="77"/>
      <c r="B177" s="6"/>
      <c r="C177" s="6"/>
      <c r="D177" s="6"/>
      <c r="E177" s="78"/>
      <c r="F177" s="252"/>
    </row>
    <row r="178" spans="1:6" ht="12.75">
      <c r="A178" s="77"/>
      <c r="B178" s="6"/>
      <c r="C178" s="6"/>
      <c r="D178" s="6"/>
      <c r="E178" s="78"/>
      <c r="F178" s="252"/>
    </row>
    <row r="179" spans="1:6" ht="12.75">
      <c r="A179" s="77"/>
      <c r="B179" s="6"/>
      <c r="C179" s="6"/>
      <c r="D179" s="6"/>
      <c r="E179" s="78"/>
      <c r="F179" s="252"/>
    </row>
    <row r="180" spans="1:6" ht="12.75">
      <c r="A180" s="77"/>
      <c r="B180" s="6"/>
      <c r="C180" s="6"/>
      <c r="D180" s="6"/>
      <c r="E180" s="78"/>
      <c r="F180" s="252"/>
    </row>
    <row r="181" spans="1:6" ht="12.75">
      <c r="A181" s="77"/>
      <c r="B181" s="6"/>
      <c r="C181" s="6"/>
      <c r="D181" s="6"/>
      <c r="E181" s="78"/>
      <c r="F181" s="252"/>
    </row>
    <row r="182" spans="1:6" ht="12.75">
      <c r="A182" s="77"/>
      <c r="B182" s="6"/>
      <c r="C182" s="6"/>
      <c r="D182" s="6"/>
      <c r="E182" s="78"/>
      <c r="F182" s="252"/>
    </row>
    <row r="183" spans="1:6" ht="12.75">
      <c r="A183" s="77"/>
      <c r="B183" s="6"/>
      <c r="C183" s="6"/>
      <c r="D183" s="6"/>
      <c r="E183" s="78"/>
      <c r="F183" s="252"/>
    </row>
    <row r="184" spans="1:6" ht="12.75">
      <c r="A184" s="77"/>
      <c r="B184" s="6"/>
      <c r="C184" s="6"/>
      <c r="D184" s="6"/>
      <c r="E184" s="78"/>
      <c r="F184" s="252"/>
    </row>
    <row r="185" spans="1:6" ht="12.75">
      <c r="A185" s="77"/>
      <c r="B185" s="6"/>
      <c r="C185" s="6"/>
      <c r="D185" s="6"/>
      <c r="E185" s="78"/>
      <c r="F185" s="252"/>
    </row>
    <row r="186" spans="1:6" ht="12.75">
      <c r="A186" s="77"/>
      <c r="B186" s="6"/>
      <c r="C186" s="6"/>
      <c r="D186" s="6"/>
      <c r="E186" s="78"/>
      <c r="F186" s="252"/>
    </row>
    <row r="187" spans="1:6" ht="12.75">
      <c r="A187" s="77"/>
      <c r="B187" s="6"/>
      <c r="C187" s="6"/>
      <c r="D187" s="6"/>
      <c r="E187" s="78"/>
      <c r="F187" s="252"/>
    </row>
    <row r="188" spans="1:6" ht="12.75">
      <c r="A188" s="77"/>
      <c r="B188" s="6"/>
      <c r="C188" s="6"/>
      <c r="D188" s="6"/>
      <c r="E188" s="78"/>
      <c r="F188" s="252"/>
    </row>
    <row r="189" spans="1:6" ht="12.75">
      <c r="A189" s="77"/>
      <c r="B189" s="6"/>
      <c r="C189" s="6"/>
      <c r="D189" s="6"/>
      <c r="E189" s="78"/>
      <c r="F189" s="252"/>
    </row>
    <row r="190" spans="1:6" ht="12.75">
      <c r="A190" s="77"/>
      <c r="B190" s="6"/>
      <c r="C190" s="6"/>
      <c r="D190" s="6"/>
      <c r="E190" s="78"/>
      <c r="F190" s="252"/>
    </row>
    <row r="191" spans="1:6" ht="12.75">
      <c r="A191" s="77"/>
      <c r="B191" s="6"/>
      <c r="C191" s="6"/>
      <c r="D191" s="6"/>
      <c r="E191" s="78"/>
      <c r="F191" s="252"/>
    </row>
    <row r="192" spans="1:6" ht="12.75">
      <c r="A192" s="77"/>
      <c r="B192" s="6"/>
      <c r="C192" s="6"/>
      <c r="D192" s="6"/>
      <c r="E192" s="78"/>
      <c r="F192" s="252"/>
    </row>
    <row r="193" spans="1:6" ht="12.75">
      <c r="A193" s="77"/>
      <c r="B193" s="6"/>
      <c r="C193" s="6"/>
      <c r="D193" s="6"/>
      <c r="E193" s="78"/>
      <c r="F193" s="252"/>
    </row>
    <row r="194" spans="1:6" ht="12.75">
      <c r="A194" s="77"/>
      <c r="B194" s="6"/>
      <c r="C194" s="6"/>
      <c r="D194" s="6"/>
      <c r="E194" s="78"/>
      <c r="F194" s="252"/>
    </row>
    <row r="195" spans="1:6" ht="12.75">
      <c r="A195" s="23" t="s">
        <v>52</v>
      </c>
      <c r="B195" s="24"/>
      <c r="C195" s="24"/>
      <c r="D195" s="24"/>
      <c r="E195" s="25"/>
      <c r="F195" s="238"/>
    </row>
    <row r="196" spans="1:6" ht="12.75">
      <c r="A196" s="23" t="s">
        <v>29</v>
      </c>
      <c r="B196" s="24"/>
      <c r="C196" s="24"/>
      <c r="D196" s="24"/>
      <c r="E196" s="24"/>
      <c r="F196" s="239"/>
    </row>
    <row r="197" spans="1:5" ht="13.5" thickBot="1">
      <c r="A197" s="79" t="s">
        <v>324</v>
      </c>
      <c r="B197" s="80"/>
      <c r="C197" s="81"/>
      <c r="D197" s="82"/>
      <c r="E197" s="80"/>
    </row>
    <row r="198" spans="1:6" ht="24.75" thickBot="1">
      <c r="A198" s="83" t="s">
        <v>30</v>
      </c>
      <c r="B198" s="84" t="s">
        <v>31</v>
      </c>
      <c r="C198" s="85" t="s">
        <v>32</v>
      </c>
      <c r="D198" s="86" t="s">
        <v>33</v>
      </c>
      <c r="E198" s="87" t="s">
        <v>53</v>
      </c>
      <c r="F198" s="253" t="s">
        <v>54</v>
      </c>
    </row>
    <row r="199" spans="1:6" ht="13.5" thickBot="1">
      <c r="A199" s="88" t="s">
        <v>36</v>
      </c>
      <c r="B199" s="89">
        <v>2</v>
      </c>
      <c r="C199" s="90" t="s">
        <v>55</v>
      </c>
      <c r="D199" s="91">
        <v>4</v>
      </c>
      <c r="E199" s="89">
        <v>5</v>
      </c>
      <c r="F199" s="293">
        <v>6</v>
      </c>
    </row>
    <row r="200" spans="1:6" ht="13.5" thickBot="1">
      <c r="A200" s="306"/>
      <c r="B200" s="307"/>
      <c r="C200" s="308"/>
      <c r="D200" s="96" t="s">
        <v>56</v>
      </c>
      <c r="E200" s="97">
        <f>SUM(E201,E204,E208,E212,E230,E239,E264,E268,E272,E279,E288)</f>
        <v>504049</v>
      </c>
      <c r="F200" s="294">
        <v>22360614</v>
      </c>
    </row>
    <row r="201" spans="1:6" ht="12.75">
      <c r="A201" s="378" t="s">
        <v>104</v>
      </c>
      <c r="B201" s="379"/>
      <c r="C201" s="380"/>
      <c r="D201" s="381" t="s">
        <v>105</v>
      </c>
      <c r="E201" s="382">
        <f>SUM(E202)</f>
        <v>9000</v>
      </c>
      <c r="F201" s="383">
        <v>721560</v>
      </c>
    </row>
    <row r="202" spans="1:6" ht="12.75">
      <c r="A202" s="102"/>
      <c r="B202" s="375" t="s">
        <v>106</v>
      </c>
      <c r="C202" s="310"/>
      <c r="D202" s="311" t="s">
        <v>39</v>
      </c>
      <c r="E202" s="312">
        <f>SUM(E203)</f>
        <v>9000</v>
      </c>
      <c r="F202" s="313">
        <v>24000</v>
      </c>
    </row>
    <row r="203" spans="1:6" ht="12.75">
      <c r="A203" s="102"/>
      <c r="B203" s="107"/>
      <c r="C203" s="374" t="s">
        <v>61</v>
      </c>
      <c r="D203" s="376" t="s">
        <v>62</v>
      </c>
      <c r="E203" s="377">
        <v>9000</v>
      </c>
      <c r="F203" s="296">
        <v>21000</v>
      </c>
    </row>
    <row r="204" spans="1:6" ht="13.5" thickBot="1">
      <c r="A204" s="368" t="s">
        <v>213</v>
      </c>
      <c r="B204" s="369"/>
      <c r="C204" s="370"/>
      <c r="D204" s="371" t="s">
        <v>214</v>
      </c>
      <c r="E204" s="372">
        <f>SUM(E205)</f>
        <v>2000</v>
      </c>
      <c r="F204" s="373">
        <v>17000</v>
      </c>
    </row>
    <row r="205" spans="1:6" s="290" customFormat="1" ht="12.75">
      <c r="A205" s="323"/>
      <c r="B205" s="98">
        <v>50095</v>
      </c>
      <c r="C205" s="99"/>
      <c r="D205" s="100" t="s">
        <v>39</v>
      </c>
      <c r="E205" s="101">
        <f>SUM(E206:E207)</f>
        <v>2000</v>
      </c>
      <c r="F205" s="295">
        <v>17000</v>
      </c>
    </row>
    <row r="206" spans="1:6" ht="12.75">
      <c r="A206" s="102"/>
      <c r="B206" s="107"/>
      <c r="C206" s="104" t="s">
        <v>74</v>
      </c>
      <c r="D206" s="105" t="s">
        <v>75</v>
      </c>
      <c r="E206" s="106">
        <v>1000</v>
      </c>
      <c r="F206" s="314">
        <v>2000</v>
      </c>
    </row>
    <row r="207" spans="1:6" ht="13.5" thickBot="1">
      <c r="A207" s="315"/>
      <c r="B207" s="316"/>
      <c r="C207" s="126" t="s">
        <v>61</v>
      </c>
      <c r="D207" s="127" t="s">
        <v>62</v>
      </c>
      <c r="E207" s="317">
        <v>1000</v>
      </c>
      <c r="F207" s="318">
        <v>14000</v>
      </c>
    </row>
    <row r="208" spans="1:6" ht="13.5" thickBot="1">
      <c r="A208" s="93" t="s">
        <v>187</v>
      </c>
      <c r="B208" s="94"/>
      <c r="C208" s="151"/>
      <c r="D208" s="132" t="s">
        <v>188</v>
      </c>
      <c r="E208" s="321">
        <f>SUM(E209)</f>
        <v>0</v>
      </c>
      <c r="F208" s="322">
        <v>61000</v>
      </c>
    </row>
    <row r="209" spans="1:6" s="290" customFormat="1" ht="12.75">
      <c r="A209" s="323"/>
      <c r="B209" s="98">
        <v>70005</v>
      </c>
      <c r="C209" s="138"/>
      <c r="D209" s="136" t="s">
        <v>189</v>
      </c>
      <c r="E209" s="324">
        <f>SUM(E210:E211)</f>
        <v>0</v>
      </c>
      <c r="F209" s="325">
        <v>51000</v>
      </c>
    </row>
    <row r="210" spans="1:6" s="290" customFormat="1" ht="12.75">
      <c r="A210" s="323"/>
      <c r="B210" s="98"/>
      <c r="C210" s="116" t="s">
        <v>215</v>
      </c>
      <c r="D210" s="117" t="s">
        <v>216</v>
      </c>
      <c r="E210" s="319">
        <v>-5000</v>
      </c>
      <c r="F210" s="320">
        <v>15000</v>
      </c>
    </row>
    <row r="211" spans="1:6" ht="13.5" thickBot="1">
      <c r="A211" s="315"/>
      <c r="B211" s="316"/>
      <c r="C211" s="126" t="s">
        <v>61</v>
      </c>
      <c r="D211" s="127" t="s">
        <v>62</v>
      </c>
      <c r="E211" s="317">
        <v>5000</v>
      </c>
      <c r="F211" s="318">
        <v>15000</v>
      </c>
    </row>
    <row r="212" spans="1:6" ht="13.5" thickBot="1">
      <c r="A212" s="93" t="s">
        <v>57</v>
      </c>
      <c r="B212" s="94"/>
      <c r="C212" s="95"/>
      <c r="D212" s="96" t="s">
        <v>45</v>
      </c>
      <c r="E212" s="97">
        <f>SUM(E213,E215,E223)</f>
        <v>55671</v>
      </c>
      <c r="F212" s="294">
        <v>3071281</v>
      </c>
    </row>
    <row r="213" spans="1:6" s="326" customFormat="1" ht="18.75" customHeight="1">
      <c r="A213" s="323"/>
      <c r="B213" s="98">
        <v>75022</v>
      </c>
      <c r="C213" s="99"/>
      <c r="D213" s="100" t="s">
        <v>217</v>
      </c>
      <c r="E213" s="101">
        <f>SUM(E214)</f>
        <v>27000</v>
      </c>
      <c r="F213" s="295">
        <v>153305</v>
      </c>
    </row>
    <row r="214" spans="1:6" s="13" customFormat="1" ht="11.25">
      <c r="A214" s="282"/>
      <c r="B214" s="328"/>
      <c r="C214" s="104" t="s">
        <v>87</v>
      </c>
      <c r="D214" s="105" t="s">
        <v>88</v>
      </c>
      <c r="E214" s="106">
        <v>27000</v>
      </c>
      <c r="F214" s="314">
        <v>131000</v>
      </c>
    </row>
    <row r="215" spans="1:6" ht="24">
      <c r="A215" s="102"/>
      <c r="B215" s="103">
        <v>75023</v>
      </c>
      <c r="C215" s="310"/>
      <c r="D215" s="311" t="s">
        <v>58</v>
      </c>
      <c r="E215" s="312">
        <f>SUM(E216:E222)</f>
        <v>43671</v>
      </c>
      <c r="F215" s="313">
        <v>2832521</v>
      </c>
    </row>
    <row r="216" spans="1:6" ht="12.75">
      <c r="A216" s="102"/>
      <c r="B216" s="103"/>
      <c r="C216" s="104" t="s">
        <v>59</v>
      </c>
      <c r="D216" s="105" t="s">
        <v>60</v>
      </c>
      <c r="E216" s="106">
        <v>2000</v>
      </c>
      <c r="F216" s="296">
        <v>14000</v>
      </c>
    </row>
    <row r="217" spans="1:6" ht="12.75">
      <c r="A217" s="102"/>
      <c r="B217" s="107"/>
      <c r="C217" s="104" t="s">
        <v>64</v>
      </c>
      <c r="D217" s="105" t="s">
        <v>65</v>
      </c>
      <c r="E217" s="106">
        <v>36362</v>
      </c>
      <c r="F217" s="296">
        <v>176362</v>
      </c>
    </row>
    <row r="218" spans="1:6" ht="22.5">
      <c r="A218" s="102"/>
      <c r="B218" s="107"/>
      <c r="C218" s="104" t="s">
        <v>76</v>
      </c>
      <c r="D218" s="105" t="s">
        <v>77</v>
      </c>
      <c r="E218" s="106">
        <v>4000</v>
      </c>
      <c r="F218" s="296">
        <v>20000</v>
      </c>
    </row>
    <row r="219" spans="1:6" ht="22.5">
      <c r="A219" s="102"/>
      <c r="B219" s="107"/>
      <c r="C219" s="104" t="s">
        <v>218</v>
      </c>
      <c r="D219" s="105" t="s">
        <v>219</v>
      </c>
      <c r="E219" s="106">
        <v>3000</v>
      </c>
      <c r="F219" s="296">
        <v>11000</v>
      </c>
    </row>
    <row r="220" spans="1:6" ht="22.5">
      <c r="A220" s="102"/>
      <c r="B220" s="107"/>
      <c r="C220" s="104" t="s">
        <v>220</v>
      </c>
      <c r="D220" s="105" t="s">
        <v>221</v>
      </c>
      <c r="E220" s="106">
        <v>3309</v>
      </c>
      <c r="F220" s="296">
        <v>21016</v>
      </c>
    </row>
    <row r="221" spans="1:6" ht="22.5">
      <c r="A221" s="102"/>
      <c r="B221" s="107"/>
      <c r="C221" s="104" t="s">
        <v>66</v>
      </c>
      <c r="D221" s="105" t="s">
        <v>67</v>
      </c>
      <c r="E221" s="106">
        <v>-10000</v>
      </c>
      <c r="F221" s="296">
        <v>25000</v>
      </c>
    </row>
    <row r="222" spans="1:6" ht="22.5">
      <c r="A222" s="102"/>
      <c r="B222" s="107"/>
      <c r="C222" s="104" t="s">
        <v>222</v>
      </c>
      <c r="D222" s="105" t="s">
        <v>223</v>
      </c>
      <c r="E222" s="106">
        <v>5000</v>
      </c>
      <c r="F222" s="296">
        <v>25000</v>
      </c>
    </row>
    <row r="223" spans="1:6" s="290" customFormat="1" ht="12.75">
      <c r="A223" s="309"/>
      <c r="B223" s="103">
        <v>75095</v>
      </c>
      <c r="C223" s="121"/>
      <c r="D223" s="122" t="s">
        <v>39</v>
      </c>
      <c r="E223" s="329">
        <f>SUM(E224:E229)</f>
        <v>-15000</v>
      </c>
      <c r="F223" s="313">
        <v>61455</v>
      </c>
    </row>
    <row r="224" spans="1:6" s="327" customFormat="1" ht="12.75">
      <c r="A224" s="102"/>
      <c r="B224" s="107"/>
      <c r="C224" s="104" t="s">
        <v>74</v>
      </c>
      <c r="D224" s="105" t="s">
        <v>75</v>
      </c>
      <c r="E224" s="106">
        <v>3000</v>
      </c>
      <c r="F224" s="296">
        <v>6000</v>
      </c>
    </row>
    <row r="225" spans="1:6" s="327" customFormat="1" ht="12.75">
      <c r="A225" s="102"/>
      <c r="B225" s="107"/>
      <c r="C225" s="104" t="s">
        <v>64</v>
      </c>
      <c r="D225" s="105" t="s">
        <v>65</v>
      </c>
      <c r="E225" s="106">
        <v>5000</v>
      </c>
      <c r="F225" s="296">
        <v>19455</v>
      </c>
    </row>
    <row r="226" spans="1:6" s="327" customFormat="1" ht="12.75">
      <c r="A226" s="102"/>
      <c r="B226" s="107"/>
      <c r="C226" s="104" t="s">
        <v>61</v>
      </c>
      <c r="D226" s="105" t="s">
        <v>62</v>
      </c>
      <c r="E226" s="106">
        <v>-5000</v>
      </c>
      <c r="F226" s="296">
        <v>8000</v>
      </c>
    </row>
    <row r="227" spans="1:6" s="327" customFormat="1" ht="22.5">
      <c r="A227" s="102"/>
      <c r="B227" s="107"/>
      <c r="C227" s="104" t="s">
        <v>218</v>
      </c>
      <c r="D227" s="105" t="s">
        <v>219</v>
      </c>
      <c r="E227" s="106">
        <v>-3000</v>
      </c>
      <c r="F227" s="296">
        <v>9000</v>
      </c>
    </row>
    <row r="228" spans="1:6" s="327" customFormat="1" ht="22.5">
      <c r="A228" s="102"/>
      <c r="B228" s="107"/>
      <c r="C228" s="104" t="s">
        <v>66</v>
      </c>
      <c r="D228" s="105" t="s">
        <v>67</v>
      </c>
      <c r="E228" s="106">
        <v>-10000</v>
      </c>
      <c r="F228" s="296">
        <v>0</v>
      </c>
    </row>
    <row r="229" spans="1:6" s="327" customFormat="1" ht="23.25" thickBot="1">
      <c r="A229" s="315"/>
      <c r="B229" s="316"/>
      <c r="C229" s="126" t="s">
        <v>222</v>
      </c>
      <c r="D229" s="127" t="s">
        <v>223</v>
      </c>
      <c r="E229" s="317">
        <v>-5000</v>
      </c>
      <c r="F229" s="330">
        <v>0</v>
      </c>
    </row>
    <row r="230" spans="1:6" s="327" customFormat="1" ht="23.25" thickBot="1">
      <c r="A230" s="331" t="s">
        <v>224</v>
      </c>
      <c r="B230" s="307"/>
      <c r="C230" s="131"/>
      <c r="D230" s="132" t="s">
        <v>225</v>
      </c>
      <c r="E230" s="321">
        <f>SUM(E231)</f>
        <v>40000</v>
      </c>
      <c r="F230" s="294">
        <v>303000</v>
      </c>
    </row>
    <row r="231" spans="1:6" s="290" customFormat="1" ht="12.75">
      <c r="A231" s="323"/>
      <c r="B231" s="98">
        <v>75412</v>
      </c>
      <c r="C231" s="138"/>
      <c r="D231" s="136" t="s">
        <v>226</v>
      </c>
      <c r="E231" s="324">
        <f>SUM(E232:E238)</f>
        <v>40000</v>
      </c>
      <c r="F231" s="295">
        <v>302000</v>
      </c>
    </row>
    <row r="232" spans="1:6" s="13" customFormat="1" ht="33.75">
      <c r="A232" s="282"/>
      <c r="B232" s="328"/>
      <c r="C232" s="104" t="s">
        <v>227</v>
      </c>
      <c r="D232" s="105" t="s">
        <v>228</v>
      </c>
      <c r="E232" s="106">
        <v>5500</v>
      </c>
      <c r="F232" s="314">
        <v>25500</v>
      </c>
    </row>
    <row r="233" spans="1:6" s="13" customFormat="1" ht="11.25">
      <c r="A233" s="282"/>
      <c r="B233" s="328"/>
      <c r="C233" s="104" t="s">
        <v>87</v>
      </c>
      <c r="D233" s="105" t="s">
        <v>88</v>
      </c>
      <c r="E233" s="106">
        <v>-2000</v>
      </c>
      <c r="F233" s="314">
        <v>800</v>
      </c>
    </row>
    <row r="234" spans="1:6" s="13" customFormat="1" ht="11.25">
      <c r="A234" s="282"/>
      <c r="B234" s="328"/>
      <c r="C234" s="104" t="s">
        <v>74</v>
      </c>
      <c r="D234" s="105" t="s">
        <v>75</v>
      </c>
      <c r="E234" s="106">
        <v>100</v>
      </c>
      <c r="F234" s="314">
        <v>28100</v>
      </c>
    </row>
    <row r="235" spans="1:6" s="13" customFormat="1" ht="11.25">
      <c r="A235" s="282"/>
      <c r="B235" s="328"/>
      <c r="C235" s="104" t="s">
        <v>64</v>
      </c>
      <c r="D235" s="105" t="s">
        <v>65</v>
      </c>
      <c r="E235" s="106">
        <v>1400</v>
      </c>
      <c r="F235" s="314">
        <v>65400</v>
      </c>
    </row>
    <row r="236" spans="1:6" s="13" customFormat="1" ht="11.25">
      <c r="A236" s="282"/>
      <c r="B236" s="328"/>
      <c r="C236" s="104" t="s">
        <v>81</v>
      </c>
      <c r="D236" s="105" t="s">
        <v>82</v>
      </c>
      <c r="E236" s="106">
        <v>4000</v>
      </c>
      <c r="F236" s="314">
        <v>26000</v>
      </c>
    </row>
    <row r="237" spans="1:6" s="13" customFormat="1" ht="11.25">
      <c r="A237" s="282"/>
      <c r="B237" s="328"/>
      <c r="C237" s="104" t="s">
        <v>78</v>
      </c>
      <c r="D237" s="105" t="s">
        <v>79</v>
      </c>
      <c r="E237" s="106">
        <v>-9000</v>
      </c>
      <c r="F237" s="314">
        <v>5940</v>
      </c>
    </row>
    <row r="238" spans="1:6" s="13" customFormat="1" ht="23.25" thickBot="1">
      <c r="A238" s="332"/>
      <c r="B238" s="333"/>
      <c r="C238" s="126" t="s">
        <v>229</v>
      </c>
      <c r="D238" s="127" t="s">
        <v>230</v>
      </c>
      <c r="E238" s="317">
        <v>40000</v>
      </c>
      <c r="F238" s="318">
        <v>90000</v>
      </c>
    </row>
    <row r="239" spans="1:6" ht="13.5" thickBot="1">
      <c r="A239" s="129" t="s">
        <v>37</v>
      </c>
      <c r="B239" s="130"/>
      <c r="C239" s="151"/>
      <c r="D239" s="132" t="s">
        <v>38</v>
      </c>
      <c r="E239" s="133">
        <f>SUM(E240,E252,E254,E260)</f>
        <v>201703</v>
      </c>
      <c r="F239" s="255">
        <v>9892432</v>
      </c>
    </row>
    <row r="240" spans="1:6" ht="12.75">
      <c r="A240" s="108"/>
      <c r="B240" s="109">
        <v>80101</v>
      </c>
      <c r="C240" s="110"/>
      <c r="D240" s="111" t="s">
        <v>63</v>
      </c>
      <c r="E240" s="112">
        <f>SUM(E241:E251)</f>
        <v>43344</v>
      </c>
      <c r="F240" s="297">
        <v>5170251</v>
      </c>
    </row>
    <row r="241" spans="1:6" s="327" customFormat="1" ht="12.75">
      <c r="A241" s="104"/>
      <c r="B241" s="359"/>
      <c r="C241" s="104" t="s">
        <v>59</v>
      </c>
      <c r="D241" s="105" t="s">
        <v>60</v>
      </c>
      <c r="E241" s="115">
        <v>-2175</v>
      </c>
      <c r="F241" s="265">
        <v>226591</v>
      </c>
    </row>
    <row r="242" spans="1:6" s="327" customFormat="1" ht="12.75">
      <c r="A242" s="104"/>
      <c r="B242" s="359"/>
      <c r="C242" s="104" t="s">
        <v>72</v>
      </c>
      <c r="D242" s="105" t="s">
        <v>73</v>
      </c>
      <c r="E242" s="115">
        <v>-7395</v>
      </c>
      <c r="F242" s="265">
        <v>2909501</v>
      </c>
    </row>
    <row r="243" spans="1:6" s="327" customFormat="1" ht="12.75">
      <c r="A243" s="104"/>
      <c r="B243" s="359"/>
      <c r="C243" s="104" t="s">
        <v>292</v>
      </c>
      <c r="D243" s="105" t="s">
        <v>293</v>
      </c>
      <c r="E243" s="115">
        <v>-695</v>
      </c>
      <c r="F243" s="265">
        <v>226505</v>
      </c>
    </row>
    <row r="244" spans="1:6" s="327" customFormat="1" ht="12.75">
      <c r="A244" s="104"/>
      <c r="B244" s="359"/>
      <c r="C244" s="104" t="s">
        <v>89</v>
      </c>
      <c r="D244" s="105" t="s">
        <v>240</v>
      </c>
      <c r="E244" s="115">
        <v>-8293</v>
      </c>
      <c r="F244" s="265">
        <v>556139</v>
      </c>
    </row>
    <row r="245" spans="1:6" s="327" customFormat="1" ht="12.75">
      <c r="A245" s="104"/>
      <c r="B245" s="359"/>
      <c r="C245" s="104" t="s">
        <v>91</v>
      </c>
      <c r="D245" s="105" t="s">
        <v>92</v>
      </c>
      <c r="E245" s="115">
        <v>-1036</v>
      </c>
      <c r="F245" s="265">
        <v>78430</v>
      </c>
    </row>
    <row r="246" spans="1:6" s="327" customFormat="1" ht="12.75">
      <c r="A246" s="104"/>
      <c r="B246" s="359"/>
      <c r="C246" s="104" t="s">
        <v>81</v>
      </c>
      <c r="D246" s="105" t="s">
        <v>82</v>
      </c>
      <c r="E246" s="115">
        <v>-577</v>
      </c>
      <c r="F246" s="265">
        <v>46823</v>
      </c>
    </row>
    <row r="247" spans="1:6" s="327" customFormat="1" ht="12.75">
      <c r="A247" s="104"/>
      <c r="B247" s="359"/>
      <c r="C247" s="104" t="s">
        <v>215</v>
      </c>
      <c r="D247" s="105" t="s">
        <v>216</v>
      </c>
      <c r="E247" s="115">
        <v>33000</v>
      </c>
      <c r="F247" s="265">
        <v>500000</v>
      </c>
    </row>
    <row r="248" spans="1:6" s="327" customFormat="1" ht="12.75">
      <c r="A248" s="104"/>
      <c r="B248" s="359"/>
      <c r="C248" s="104" t="s">
        <v>294</v>
      </c>
      <c r="D248" s="105" t="s">
        <v>295</v>
      </c>
      <c r="E248" s="115">
        <v>-300</v>
      </c>
      <c r="F248" s="265">
        <v>5200</v>
      </c>
    </row>
    <row r="249" spans="1:6" ht="12.75">
      <c r="A249" s="360"/>
      <c r="B249" s="114"/>
      <c r="C249" s="104" t="s">
        <v>61</v>
      </c>
      <c r="D249" s="105" t="s">
        <v>62</v>
      </c>
      <c r="E249" s="115">
        <v>31401</v>
      </c>
      <c r="F249" s="265">
        <v>70901</v>
      </c>
    </row>
    <row r="250" spans="1:6" ht="12.75">
      <c r="A250" s="360"/>
      <c r="B250" s="114"/>
      <c r="C250" s="104" t="s">
        <v>218</v>
      </c>
      <c r="D250" s="105" t="s">
        <v>296</v>
      </c>
      <c r="E250" s="115">
        <v>-386</v>
      </c>
      <c r="F250" s="265">
        <v>11434</v>
      </c>
    </row>
    <row r="251" spans="1:6" ht="12.75">
      <c r="A251" s="360"/>
      <c r="B251" s="114"/>
      <c r="C251" s="104" t="s">
        <v>297</v>
      </c>
      <c r="D251" s="105" t="s">
        <v>116</v>
      </c>
      <c r="E251" s="115">
        <v>-200</v>
      </c>
      <c r="F251" s="265">
        <v>4700</v>
      </c>
    </row>
    <row r="252" spans="1:6" ht="12.75">
      <c r="A252" s="360"/>
      <c r="B252" s="120">
        <v>80104</v>
      </c>
      <c r="C252" s="361"/>
      <c r="D252" s="122" t="s">
        <v>317</v>
      </c>
      <c r="E252" s="123">
        <f>SUM(E253)</f>
        <v>25000</v>
      </c>
      <c r="F252" s="299">
        <v>996849</v>
      </c>
    </row>
    <row r="253" spans="1:6" ht="12.75">
      <c r="A253" s="360"/>
      <c r="B253" s="114"/>
      <c r="C253" s="104" t="s">
        <v>215</v>
      </c>
      <c r="D253" s="105" t="s">
        <v>216</v>
      </c>
      <c r="E253" s="115">
        <v>25000</v>
      </c>
      <c r="F253" s="298">
        <v>32200</v>
      </c>
    </row>
    <row r="254" spans="1:6" s="326" customFormat="1" ht="12.75">
      <c r="A254" s="121"/>
      <c r="B254" s="120">
        <v>80114</v>
      </c>
      <c r="C254" s="361"/>
      <c r="D254" s="122" t="s">
        <v>298</v>
      </c>
      <c r="E254" s="123">
        <f>SUM(E255:E259)</f>
        <v>29656</v>
      </c>
      <c r="F254" s="245">
        <v>312834</v>
      </c>
    </row>
    <row r="255" spans="1:6" ht="12.75">
      <c r="A255" s="360"/>
      <c r="B255" s="114"/>
      <c r="C255" s="104" t="s">
        <v>72</v>
      </c>
      <c r="D255" s="105" t="s">
        <v>73</v>
      </c>
      <c r="E255" s="115">
        <v>28438</v>
      </c>
      <c r="F255" s="265">
        <v>208438</v>
      </c>
    </row>
    <row r="256" spans="1:6" ht="12.75">
      <c r="A256" s="360"/>
      <c r="B256" s="114"/>
      <c r="C256" s="104" t="s">
        <v>89</v>
      </c>
      <c r="D256" s="105" t="s">
        <v>240</v>
      </c>
      <c r="E256" s="115">
        <v>3836</v>
      </c>
      <c r="F256" s="265">
        <v>31436</v>
      </c>
    </row>
    <row r="257" spans="1:6" ht="12.75">
      <c r="A257" s="360"/>
      <c r="B257" s="114"/>
      <c r="C257" s="104" t="s">
        <v>91</v>
      </c>
      <c r="D257" s="105" t="s">
        <v>92</v>
      </c>
      <c r="E257" s="115">
        <v>620</v>
      </c>
      <c r="F257" s="265">
        <v>4370</v>
      </c>
    </row>
    <row r="258" spans="1:6" ht="12.75">
      <c r="A258" s="360"/>
      <c r="B258" s="114"/>
      <c r="C258" s="104" t="s">
        <v>64</v>
      </c>
      <c r="D258" s="105" t="s">
        <v>65</v>
      </c>
      <c r="E258" s="115">
        <v>-2471</v>
      </c>
      <c r="F258" s="265">
        <v>15029</v>
      </c>
    </row>
    <row r="259" spans="1:6" ht="12.75">
      <c r="A259" s="113"/>
      <c r="B259" s="114"/>
      <c r="C259" s="104" t="s">
        <v>215</v>
      </c>
      <c r="D259" s="105" t="s">
        <v>216</v>
      </c>
      <c r="E259" s="115">
        <v>-767</v>
      </c>
      <c r="F259" s="298">
        <v>233</v>
      </c>
    </row>
    <row r="260" spans="1:6" ht="12.75">
      <c r="A260" s="119"/>
      <c r="B260" s="120">
        <v>80195</v>
      </c>
      <c r="C260" s="104"/>
      <c r="D260" s="122" t="s">
        <v>39</v>
      </c>
      <c r="E260" s="123">
        <f>SUM(E261:E263)</f>
        <v>103703</v>
      </c>
      <c r="F260" s="299">
        <v>164805</v>
      </c>
    </row>
    <row r="261" spans="1:6" ht="12.75">
      <c r="A261" s="124"/>
      <c r="B261" s="125"/>
      <c r="C261" s="104" t="s">
        <v>64</v>
      </c>
      <c r="D261" s="105" t="s">
        <v>65</v>
      </c>
      <c r="E261" s="128">
        <v>30400</v>
      </c>
      <c r="F261" s="300">
        <v>30400</v>
      </c>
    </row>
    <row r="262" spans="1:6" ht="12.75">
      <c r="A262" s="124"/>
      <c r="B262" s="125"/>
      <c r="C262" s="126" t="s">
        <v>299</v>
      </c>
      <c r="D262" s="127" t="s">
        <v>300</v>
      </c>
      <c r="E262" s="128">
        <v>2230</v>
      </c>
      <c r="F262" s="300">
        <v>2230</v>
      </c>
    </row>
    <row r="263" spans="1:6" ht="13.5" thickBot="1">
      <c r="A263" s="124"/>
      <c r="B263" s="125"/>
      <c r="C263" s="126" t="s">
        <v>61</v>
      </c>
      <c r="D263" s="127" t="s">
        <v>62</v>
      </c>
      <c r="E263" s="128">
        <v>71073</v>
      </c>
      <c r="F263" s="300">
        <v>83175</v>
      </c>
    </row>
    <row r="264" spans="1:6" ht="13.5" thickBot="1">
      <c r="A264" s="129" t="s">
        <v>231</v>
      </c>
      <c r="B264" s="130"/>
      <c r="C264" s="131"/>
      <c r="D264" s="132" t="s">
        <v>232</v>
      </c>
      <c r="E264" s="133">
        <f>SUM(E265)</f>
        <v>6000</v>
      </c>
      <c r="F264" s="255">
        <v>106000</v>
      </c>
    </row>
    <row r="265" spans="1:6" ht="12.75">
      <c r="A265" s="134"/>
      <c r="B265" s="135">
        <v>85154</v>
      </c>
      <c r="C265" s="116"/>
      <c r="D265" s="136" t="s">
        <v>233</v>
      </c>
      <c r="E265" s="137">
        <f>SUM(E266:E267)</f>
        <v>6000</v>
      </c>
      <c r="F265" s="301">
        <v>105000</v>
      </c>
    </row>
    <row r="266" spans="1:6" ht="12.75">
      <c r="A266" s="119"/>
      <c r="B266" s="120"/>
      <c r="C266" s="104" t="s">
        <v>74</v>
      </c>
      <c r="D266" s="127" t="s">
        <v>75</v>
      </c>
      <c r="E266" s="115">
        <v>4000</v>
      </c>
      <c r="F266" s="298">
        <v>22800</v>
      </c>
    </row>
    <row r="267" spans="1:6" ht="13.5" thickBot="1">
      <c r="A267" s="145"/>
      <c r="B267" s="109"/>
      <c r="C267" s="126" t="s">
        <v>61</v>
      </c>
      <c r="D267" s="127" t="s">
        <v>62</v>
      </c>
      <c r="E267" s="334">
        <v>2000</v>
      </c>
      <c r="F267" s="335">
        <v>13200</v>
      </c>
    </row>
    <row r="268" spans="1:6" s="327" customFormat="1" ht="13.5" thickBot="1">
      <c r="A268" s="129" t="s">
        <v>234</v>
      </c>
      <c r="B268" s="130"/>
      <c r="C268" s="151"/>
      <c r="D268" s="132" t="s">
        <v>211</v>
      </c>
      <c r="E268" s="133">
        <f>SUM(E269)</f>
        <v>107705</v>
      </c>
      <c r="F268" s="255">
        <v>301094</v>
      </c>
    </row>
    <row r="269" spans="1:6" ht="12.75">
      <c r="A269" s="138"/>
      <c r="B269" s="135">
        <v>85415</v>
      </c>
      <c r="C269" s="116"/>
      <c r="D269" s="136" t="s">
        <v>212</v>
      </c>
      <c r="E269" s="137">
        <f>SUM(E270:E271)</f>
        <v>107705</v>
      </c>
      <c r="F269" s="256">
        <v>263004</v>
      </c>
    </row>
    <row r="270" spans="1:6" ht="12.75">
      <c r="A270" s="110"/>
      <c r="B270" s="109"/>
      <c r="C270" s="146" t="s">
        <v>318</v>
      </c>
      <c r="D270" s="147" t="s">
        <v>319</v>
      </c>
      <c r="E270" s="334">
        <v>104490</v>
      </c>
      <c r="F270" s="384">
        <v>235216</v>
      </c>
    </row>
    <row r="271" spans="1:6" ht="13.5" thickBot="1">
      <c r="A271" s="139"/>
      <c r="B271" s="125"/>
      <c r="C271" s="126" t="s">
        <v>235</v>
      </c>
      <c r="D271" s="127" t="s">
        <v>236</v>
      </c>
      <c r="E271" s="128">
        <v>3215</v>
      </c>
      <c r="F271" s="257">
        <v>27788</v>
      </c>
    </row>
    <row r="272" spans="1:6" s="266" customFormat="1" ht="13.5" thickBot="1">
      <c r="A272" s="129" t="s">
        <v>237</v>
      </c>
      <c r="B272" s="130"/>
      <c r="C272" s="151"/>
      <c r="D272" s="132" t="s">
        <v>238</v>
      </c>
      <c r="E272" s="133">
        <f>SUM(E273)</f>
        <v>11000</v>
      </c>
      <c r="F272" s="255">
        <v>1332000</v>
      </c>
    </row>
    <row r="273" spans="1:6" ht="12.75">
      <c r="A273" s="138"/>
      <c r="B273" s="135">
        <v>90004</v>
      </c>
      <c r="C273" s="116"/>
      <c r="D273" s="136" t="s">
        <v>239</v>
      </c>
      <c r="E273" s="137">
        <f>SUM(E274)</f>
        <v>11000</v>
      </c>
      <c r="F273" s="256">
        <v>56000</v>
      </c>
    </row>
    <row r="274" spans="1:6" ht="12.75">
      <c r="A274" s="121"/>
      <c r="B274" s="120"/>
      <c r="C274" s="104" t="s">
        <v>61</v>
      </c>
      <c r="D274" s="105" t="s">
        <v>62</v>
      </c>
      <c r="E274" s="115">
        <v>11000</v>
      </c>
      <c r="F274" s="265">
        <v>56000</v>
      </c>
    </row>
    <row r="275" spans="1:6" ht="12.75">
      <c r="A275" s="121"/>
      <c r="B275" s="120">
        <v>90095</v>
      </c>
      <c r="C275" s="104"/>
      <c r="D275" s="122" t="s">
        <v>39</v>
      </c>
      <c r="E275" s="123">
        <f>SUM(E276:E278)</f>
        <v>0</v>
      </c>
      <c r="F275" s="245">
        <v>73000</v>
      </c>
    </row>
    <row r="276" spans="1:6" ht="12.75">
      <c r="A276" s="121"/>
      <c r="B276" s="120"/>
      <c r="C276" s="104" t="s">
        <v>64</v>
      </c>
      <c r="D276" s="105" t="s">
        <v>65</v>
      </c>
      <c r="E276" s="115">
        <v>-2360</v>
      </c>
      <c r="F276" s="265">
        <v>2640</v>
      </c>
    </row>
    <row r="277" spans="1:6" ht="12.75">
      <c r="A277" s="121"/>
      <c r="B277" s="120"/>
      <c r="C277" s="104" t="s">
        <v>61</v>
      </c>
      <c r="D277" s="105" t="s">
        <v>62</v>
      </c>
      <c r="E277" s="115">
        <v>2000</v>
      </c>
      <c r="F277" s="265">
        <v>22000</v>
      </c>
    </row>
    <row r="278" spans="1:6" ht="13.5" thickBot="1">
      <c r="A278" s="362"/>
      <c r="B278" s="109"/>
      <c r="C278" s="146" t="s">
        <v>301</v>
      </c>
      <c r="D278" s="147" t="s">
        <v>302</v>
      </c>
      <c r="E278" s="334">
        <v>360</v>
      </c>
      <c r="F278" s="363">
        <v>360</v>
      </c>
    </row>
    <row r="279" spans="1:6" ht="13.5" thickBot="1">
      <c r="A279" s="129" t="s">
        <v>69</v>
      </c>
      <c r="B279" s="130"/>
      <c r="C279" s="131"/>
      <c r="D279" s="132" t="s">
        <v>70</v>
      </c>
      <c r="E279" s="133">
        <f>SUM(E280,E284)</f>
        <v>54970</v>
      </c>
      <c r="F279" s="255">
        <v>694702</v>
      </c>
    </row>
    <row r="280" spans="1:6" ht="12.75">
      <c r="A280" s="134"/>
      <c r="B280" s="135">
        <v>92109</v>
      </c>
      <c r="C280" s="116"/>
      <c r="D280" s="136" t="s">
        <v>71</v>
      </c>
      <c r="E280" s="137">
        <f>SUM(E281:E283)</f>
        <v>7150</v>
      </c>
      <c r="F280" s="301">
        <v>291977</v>
      </c>
    </row>
    <row r="281" spans="1:6" ht="12.75">
      <c r="A281" s="119"/>
      <c r="B281" s="120"/>
      <c r="C281" s="104" t="s">
        <v>72</v>
      </c>
      <c r="D281" s="105" t="s">
        <v>73</v>
      </c>
      <c r="E281" s="115">
        <v>6000</v>
      </c>
      <c r="F281" s="298">
        <v>81450</v>
      </c>
    </row>
    <row r="282" spans="1:6" ht="12.75">
      <c r="A282" s="119"/>
      <c r="B282" s="120"/>
      <c r="C282" s="104" t="s">
        <v>89</v>
      </c>
      <c r="D282" s="105" t="s">
        <v>240</v>
      </c>
      <c r="E282" s="115">
        <v>1000</v>
      </c>
      <c r="F282" s="298">
        <v>17000</v>
      </c>
    </row>
    <row r="283" spans="1:6" ht="12.75">
      <c r="A283" s="119"/>
      <c r="B283" s="120"/>
      <c r="C283" s="104" t="s">
        <v>91</v>
      </c>
      <c r="D283" s="127" t="s">
        <v>92</v>
      </c>
      <c r="E283" s="115">
        <v>150</v>
      </c>
      <c r="F283" s="298">
        <v>3150</v>
      </c>
    </row>
    <row r="284" spans="1:6" ht="12.75">
      <c r="A284" s="119"/>
      <c r="B284" s="120">
        <v>92116</v>
      </c>
      <c r="C284" s="104"/>
      <c r="D284" s="122" t="s">
        <v>80</v>
      </c>
      <c r="E284" s="123">
        <f>SUM(E285:E287)</f>
        <v>47820</v>
      </c>
      <c r="F284" s="299">
        <v>385725</v>
      </c>
    </row>
    <row r="285" spans="1:6" ht="12.75">
      <c r="A285" s="119"/>
      <c r="B285" s="120"/>
      <c r="C285" s="104" t="s">
        <v>72</v>
      </c>
      <c r="D285" s="105" t="s">
        <v>73</v>
      </c>
      <c r="E285" s="115">
        <v>40000</v>
      </c>
      <c r="F285" s="298">
        <v>137500</v>
      </c>
    </row>
    <row r="286" spans="1:6" ht="12.75">
      <c r="A286" s="119"/>
      <c r="B286" s="120"/>
      <c r="C286" s="104" t="s">
        <v>89</v>
      </c>
      <c r="D286" s="105" t="s">
        <v>240</v>
      </c>
      <c r="E286" s="115">
        <v>6840</v>
      </c>
      <c r="F286" s="298">
        <v>25340</v>
      </c>
    </row>
    <row r="287" spans="1:6" ht="13.5" thickBot="1">
      <c r="A287" s="119"/>
      <c r="B287" s="120"/>
      <c r="C287" s="104" t="s">
        <v>91</v>
      </c>
      <c r="D287" s="127" t="s">
        <v>92</v>
      </c>
      <c r="E287" s="115">
        <v>980</v>
      </c>
      <c r="F287" s="298">
        <v>3480</v>
      </c>
    </row>
    <row r="288" spans="1:6" ht="13.5" thickBot="1">
      <c r="A288" s="129" t="s">
        <v>83</v>
      </c>
      <c r="B288" s="130"/>
      <c r="C288" s="131"/>
      <c r="D288" s="132" t="s">
        <v>84</v>
      </c>
      <c r="E288" s="133">
        <f>SUM(E289)</f>
        <v>16000</v>
      </c>
      <c r="F288" s="255">
        <v>344450</v>
      </c>
    </row>
    <row r="289" spans="1:6" ht="12.75">
      <c r="A289" s="138"/>
      <c r="B289" s="135">
        <v>92605</v>
      </c>
      <c r="C289" s="116"/>
      <c r="D289" s="136" t="s">
        <v>85</v>
      </c>
      <c r="E289" s="137">
        <f>SUM(E290:E293)</f>
        <v>16000</v>
      </c>
      <c r="F289" s="256">
        <v>178450</v>
      </c>
    </row>
    <row r="290" spans="1:6" ht="12.75">
      <c r="A290" s="138"/>
      <c r="B290" s="135"/>
      <c r="C290" s="104" t="s">
        <v>89</v>
      </c>
      <c r="D290" s="105" t="s">
        <v>240</v>
      </c>
      <c r="E290" s="118">
        <v>800</v>
      </c>
      <c r="F290" s="336">
        <v>1600</v>
      </c>
    </row>
    <row r="291" spans="1:6" ht="12.75">
      <c r="A291" s="138"/>
      <c r="B291" s="135"/>
      <c r="C291" s="104" t="s">
        <v>91</v>
      </c>
      <c r="D291" s="127" t="s">
        <v>92</v>
      </c>
      <c r="E291" s="118">
        <v>50</v>
      </c>
      <c r="F291" s="336">
        <v>200</v>
      </c>
    </row>
    <row r="292" spans="1:6" ht="12.75">
      <c r="A292" s="121"/>
      <c r="B292" s="120"/>
      <c r="C292" s="104" t="s">
        <v>74</v>
      </c>
      <c r="D292" s="105" t="s">
        <v>75</v>
      </c>
      <c r="E292" s="115">
        <v>12000</v>
      </c>
      <c r="F292" s="265">
        <v>19700</v>
      </c>
    </row>
    <row r="293" spans="1:6" ht="12.75">
      <c r="A293" s="121"/>
      <c r="B293" s="120"/>
      <c r="C293" s="104" t="s">
        <v>64</v>
      </c>
      <c r="D293" s="105" t="s">
        <v>65</v>
      </c>
      <c r="E293" s="115">
        <v>3150</v>
      </c>
      <c r="F293" s="265">
        <v>18450</v>
      </c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3.5" thickBot="1">
      <c r="A296"/>
      <c r="B296"/>
      <c r="C296"/>
      <c r="D296"/>
      <c r="E296"/>
      <c r="F296"/>
    </row>
    <row r="297" spans="1:6" ht="13.5" thickBot="1">
      <c r="A297" s="140"/>
      <c r="B297" s="50"/>
      <c r="C297" s="131"/>
      <c r="D297" s="96" t="s">
        <v>86</v>
      </c>
      <c r="E297" s="141">
        <f>SUM(E298)</f>
        <v>50149</v>
      </c>
      <c r="F297" s="302">
        <v>4546219</v>
      </c>
    </row>
    <row r="298" spans="1:6" ht="13.5" thickBot="1">
      <c r="A298" s="129" t="s">
        <v>104</v>
      </c>
      <c r="B298" s="142"/>
      <c r="C298" s="131"/>
      <c r="D298" s="96" t="s">
        <v>105</v>
      </c>
      <c r="E298" s="141">
        <f>SUM(E299)</f>
        <v>50149</v>
      </c>
      <c r="F298" s="302">
        <v>104729</v>
      </c>
    </row>
    <row r="299" spans="1:6" ht="12.75">
      <c r="A299" s="134"/>
      <c r="B299" s="43" t="s">
        <v>106</v>
      </c>
      <c r="C299" s="116"/>
      <c r="D299" s="100" t="s">
        <v>39</v>
      </c>
      <c r="E299" s="143">
        <f>SUM(E300:E301)</f>
        <v>50149</v>
      </c>
      <c r="F299" s="303">
        <v>104729</v>
      </c>
    </row>
    <row r="300" spans="1:6" ht="12.75">
      <c r="A300" s="121"/>
      <c r="B300" s="66"/>
      <c r="C300" s="104" t="s">
        <v>61</v>
      </c>
      <c r="D300" s="105" t="s">
        <v>62</v>
      </c>
      <c r="E300" s="144">
        <v>983</v>
      </c>
      <c r="F300" s="304">
        <v>2013</v>
      </c>
    </row>
    <row r="301" spans="1:6" ht="13.5" thickBot="1">
      <c r="A301" s="337"/>
      <c r="B301" s="337"/>
      <c r="C301" s="337">
        <v>4430</v>
      </c>
      <c r="D301" s="337" t="s">
        <v>79</v>
      </c>
      <c r="E301" s="337">
        <v>49166</v>
      </c>
      <c r="F301" s="338">
        <v>102676</v>
      </c>
    </row>
    <row r="302" spans="1:6" ht="13.5" thickBot="1">
      <c r="A302" s="149" t="s">
        <v>94</v>
      </c>
      <c r="B302" s="150"/>
      <c r="C302" s="151"/>
      <c r="D302" s="130" t="s">
        <v>95</v>
      </c>
      <c r="E302" s="152">
        <f>SUM(E297,E200)</f>
        <v>554198</v>
      </c>
      <c r="F302" s="305">
        <v>26906833</v>
      </c>
    </row>
    <row r="303" spans="1:6" ht="12.75">
      <c r="A303" s="153"/>
      <c r="B303" s="154"/>
      <c r="C303" s="155"/>
      <c r="D303" s="24"/>
      <c r="E303" s="156"/>
      <c r="F303" s="385"/>
    </row>
    <row r="304" spans="1:6" ht="12.75">
      <c r="A304" s="153"/>
      <c r="B304" s="154"/>
      <c r="C304" s="155"/>
      <c r="D304" s="24"/>
      <c r="E304" s="156"/>
      <c r="F304" s="385"/>
    </row>
    <row r="305" spans="1:6" ht="12.75">
      <c r="A305" s="153"/>
      <c r="B305" s="154"/>
      <c r="C305" s="155"/>
      <c r="D305" s="24"/>
      <c r="E305" s="156"/>
      <c r="F305" s="254"/>
    </row>
    <row r="306" spans="1:6" ht="12.75">
      <c r="A306" s="153"/>
      <c r="B306" s="154"/>
      <c r="C306" s="155"/>
      <c r="D306" s="24"/>
      <c r="E306" s="22" t="s">
        <v>164</v>
      </c>
      <c r="F306" s="4"/>
    </row>
    <row r="307" spans="1:6" ht="12.75">
      <c r="A307" s="153"/>
      <c r="B307" s="154"/>
      <c r="C307" s="155"/>
      <c r="D307" s="24"/>
      <c r="E307" s="22" t="s">
        <v>165</v>
      </c>
      <c r="F307" s="4"/>
    </row>
    <row r="308" spans="1:6" ht="12.75">
      <c r="A308" s="153"/>
      <c r="B308" s="154"/>
      <c r="C308" s="155"/>
      <c r="D308" s="75"/>
      <c r="E308" s="22" t="s">
        <v>166</v>
      </c>
      <c r="F308" s="4"/>
    </row>
    <row r="309" spans="1:6" ht="12.75">
      <c r="A309" s="153"/>
      <c r="B309" s="154"/>
      <c r="C309" s="155"/>
      <c r="D309" s="75"/>
      <c r="E309" s="22" t="s">
        <v>167</v>
      </c>
      <c r="F309" s="4"/>
    </row>
    <row r="310" spans="1:6" ht="12.75">
      <c r="A310" s="153"/>
      <c r="B310" s="154"/>
      <c r="C310" s="155"/>
      <c r="D310" s="75"/>
      <c r="E310"/>
      <c r="F310" s="231"/>
    </row>
    <row r="311" spans="1:6" ht="12.75">
      <c r="A311" s="153"/>
      <c r="B311" s="154"/>
      <c r="C311" s="155"/>
      <c r="D311" s="75"/>
      <c r="E311"/>
      <c r="F311" s="231"/>
    </row>
    <row r="312" spans="1:6" ht="12.75">
      <c r="A312" s="153"/>
      <c r="B312" s="154"/>
      <c r="C312" s="155"/>
      <c r="D312" s="75"/>
      <c r="E312"/>
      <c r="F312" s="231"/>
    </row>
    <row r="313" spans="1:6" ht="12.75">
      <c r="A313" s="153"/>
      <c r="B313" s="154"/>
      <c r="C313" s="155"/>
      <c r="D313" s="75"/>
      <c r="E313"/>
      <c r="F313" s="231"/>
    </row>
    <row r="314" spans="1:6" ht="12.75">
      <c r="A314" s="153"/>
      <c r="B314" s="154"/>
      <c r="C314" s="155"/>
      <c r="D314" s="75"/>
      <c r="E314"/>
      <c r="F314" s="231"/>
    </row>
    <row r="315" spans="1:6" ht="12.75">
      <c r="A315" s="153"/>
      <c r="B315" s="154"/>
      <c r="C315" s="155"/>
      <c r="D315" s="75"/>
      <c r="E315"/>
      <c r="F315" s="231"/>
    </row>
    <row r="316" spans="1:6" ht="12.75">
      <c r="A316" s="153"/>
      <c r="B316" s="154"/>
      <c r="C316" s="155"/>
      <c r="D316" s="75"/>
      <c r="E316"/>
      <c r="F316" s="231"/>
    </row>
    <row r="317" spans="1:6" ht="12.75">
      <c r="A317" s="153"/>
      <c r="B317" s="154"/>
      <c r="C317" s="155"/>
      <c r="D317" s="75"/>
      <c r="E317"/>
      <c r="F317" s="231"/>
    </row>
    <row r="318" spans="1:6" ht="12.75">
      <c r="A318" s="153"/>
      <c r="B318" s="154"/>
      <c r="C318" s="155"/>
      <c r="D318" s="75"/>
      <c r="E318"/>
      <c r="F318" s="231"/>
    </row>
    <row r="319" spans="1:6" ht="12.75">
      <c r="A319" s="153"/>
      <c r="B319" s="154"/>
      <c r="C319" s="155"/>
      <c r="D319" s="75"/>
      <c r="E319"/>
      <c r="F319" s="231"/>
    </row>
    <row r="320" spans="1:6" ht="12.75">
      <c r="A320" s="153"/>
      <c r="B320" s="154"/>
      <c r="C320" s="155"/>
      <c r="D320" s="75"/>
      <c r="E320"/>
      <c r="F320" s="231"/>
    </row>
    <row r="321" spans="1:6" ht="12.75">
      <c r="A321" s="153"/>
      <c r="B321" s="154"/>
      <c r="C321" s="155"/>
      <c r="D321" s="75"/>
      <c r="E321"/>
      <c r="F321" s="231"/>
    </row>
    <row r="322" spans="1:6" ht="12.75">
      <c r="A322" s="153"/>
      <c r="B322" s="154"/>
      <c r="C322" s="155"/>
      <c r="D322" s="75"/>
      <c r="E322"/>
      <c r="F322" s="231"/>
    </row>
    <row r="323" spans="1:6" ht="12.75">
      <c r="A323" s="153"/>
      <c r="B323" s="154"/>
      <c r="C323" s="155"/>
      <c r="D323" s="75"/>
      <c r="E323"/>
      <c r="F323" s="231"/>
    </row>
    <row r="324" spans="1:6" ht="12.75">
      <c r="A324" s="153"/>
      <c r="B324" s="154"/>
      <c r="C324" s="155"/>
      <c r="D324" s="75"/>
      <c r="E324"/>
      <c r="F324" s="231"/>
    </row>
    <row r="325" spans="1:6" ht="12.75">
      <c r="A325" s="153"/>
      <c r="B325" s="154"/>
      <c r="C325" s="155"/>
      <c r="D325" s="75"/>
      <c r="E325"/>
      <c r="F325" s="231"/>
    </row>
    <row r="326" spans="1:6" ht="12.75">
      <c r="A326" s="153"/>
      <c r="B326" s="154"/>
      <c r="C326" s="155"/>
      <c r="D326" s="75"/>
      <c r="E326"/>
      <c r="F326" s="231"/>
    </row>
    <row r="327" spans="1:6" ht="12.75">
      <c r="A327" s="153"/>
      <c r="B327" s="154"/>
      <c r="C327" s="155"/>
      <c r="D327" s="75"/>
      <c r="E327"/>
      <c r="F327" s="231"/>
    </row>
    <row r="328" spans="1:6" ht="12.75">
      <c r="A328" s="153"/>
      <c r="B328" s="154"/>
      <c r="C328" s="155"/>
      <c r="D328" s="75"/>
      <c r="E328"/>
      <c r="F328" s="231"/>
    </row>
    <row r="329" spans="1:6" ht="12.75">
      <c r="A329" s="153"/>
      <c r="B329" s="154"/>
      <c r="C329" s="155"/>
      <c r="D329" s="75"/>
      <c r="E329"/>
      <c r="F329" s="231"/>
    </row>
    <row r="330" spans="1:6" ht="12.75">
      <c r="A330" s="153"/>
      <c r="B330" s="154"/>
      <c r="C330" s="155"/>
      <c r="D330" s="75"/>
      <c r="E330"/>
      <c r="F330" s="231"/>
    </row>
    <row r="331" spans="1:6" ht="12.75">
      <c r="A331" s="153"/>
      <c r="B331" s="154"/>
      <c r="C331" s="155"/>
      <c r="D331" s="75"/>
      <c r="E331"/>
      <c r="F331" s="231"/>
    </row>
    <row r="332" spans="1:6" ht="12.75">
      <c r="A332" s="153"/>
      <c r="B332" s="154"/>
      <c r="C332" s="155"/>
      <c r="D332" s="75"/>
      <c r="E332"/>
      <c r="F332" s="231"/>
    </row>
    <row r="333" spans="1:6" ht="12.75">
      <c r="A333" s="153"/>
      <c r="B333" s="154"/>
      <c r="C333" s="155"/>
      <c r="D333" s="75"/>
      <c r="E333"/>
      <c r="F333" s="231"/>
    </row>
    <row r="334" spans="1:6" ht="12.75">
      <c r="A334" s="153"/>
      <c r="B334" s="154"/>
      <c r="C334" s="155"/>
      <c r="D334" s="75"/>
      <c r="E334"/>
      <c r="F334" s="231"/>
    </row>
    <row r="335" spans="1:6" ht="12.75">
      <c r="A335" s="153"/>
      <c r="B335" s="154"/>
      <c r="C335" s="155"/>
      <c r="D335" s="75"/>
      <c r="E335"/>
      <c r="F335" s="231"/>
    </row>
    <row r="336" spans="1:6" ht="12.75">
      <c r="A336" s="153"/>
      <c r="B336" s="154"/>
      <c r="C336" s="155"/>
      <c r="D336" s="75"/>
      <c r="E336"/>
      <c r="F336" s="231"/>
    </row>
    <row r="337" spans="1:6" ht="12.75">
      <c r="A337" s="153"/>
      <c r="B337" s="154"/>
      <c r="C337" s="155"/>
      <c r="D337" s="75"/>
      <c r="E337"/>
      <c r="F337" s="231"/>
    </row>
    <row r="338" spans="1:6" ht="12.75">
      <c r="A338" s="153"/>
      <c r="B338" s="154"/>
      <c r="C338" s="155"/>
      <c r="D338" s="75"/>
      <c r="E338"/>
      <c r="F338" s="231"/>
    </row>
    <row r="339" spans="1:6" ht="12.75">
      <c r="A339" s="153"/>
      <c r="B339" s="154"/>
      <c r="C339" s="155"/>
      <c r="D339" s="75"/>
      <c r="E339"/>
      <c r="F339" s="231"/>
    </row>
    <row r="340" spans="1:6" ht="12.75">
      <c r="A340" s="153"/>
      <c r="B340" s="154"/>
      <c r="C340" s="155"/>
      <c r="D340" s="75"/>
      <c r="E340"/>
      <c r="F340" s="231"/>
    </row>
    <row r="341" spans="1:5" ht="12.75">
      <c r="A341" s="153"/>
      <c r="B341" s="154"/>
      <c r="C341" s="155"/>
      <c r="D341" s="75"/>
      <c r="E341" s="22"/>
    </row>
    <row r="342" spans="1:5" ht="12.75">
      <c r="A342" s="153"/>
      <c r="B342" s="154"/>
      <c r="C342" s="155"/>
      <c r="D342" s="75"/>
      <c r="E342" s="22"/>
    </row>
    <row r="343" spans="1:5" ht="12.75">
      <c r="A343" s="153"/>
      <c r="B343" s="154"/>
      <c r="C343" s="155"/>
      <c r="D343" s="75"/>
      <c r="E343" s="22"/>
    </row>
    <row r="344" spans="1:5" ht="12.75">
      <c r="A344" s="153"/>
      <c r="B344" s="154"/>
      <c r="C344" s="155"/>
      <c r="D344" s="75"/>
      <c r="E344" s="22"/>
    </row>
    <row r="345" spans="1:5" ht="12.75">
      <c r="A345" s="153"/>
      <c r="B345" s="154"/>
      <c r="C345" s="155"/>
      <c r="D345" s="75"/>
      <c r="E345" s="22"/>
    </row>
    <row r="346" spans="1:5" ht="12.75">
      <c r="A346" s="153"/>
      <c r="B346" s="154"/>
      <c r="C346" s="155"/>
      <c r="D346" s="75"/>
      <c r="E346" s="22"/>
    </row>
    <row r="347" spans="1:5" ht="12.75">
      <c r="A347" s="153"/>
      <c r="B347" s="154"/>
      <c r="C347" s="155"/>
      <c r="D347" s="75"/>
      <c r="E347" s="22"/>
    </row>
    <row r="348" spans="1:5" ht="12.75">
      <c r="A348" s="153"/>
      <c r="B348" s="154"/>
      <c r="C348" s="155"/>
      <c r="D348" s="75"/>
      <c r="E348" s="22"/>
    </row>
    <row r="349" spans="1:5" ht="12.75">
      <c r="A349" s="153"/>
      <c r="B349" s="154"/>
      <c r="C349" s="155"/>
      <c r="D349" s="75"/>
      <c r="E349" s="22"/>
    </row>
    <row r="350" spans="1:5" ht="12.75">
      <c r="A350" s="153"/>
      <c r="B350" s="154"/>
      <c r="C350" s="155"/>
      <c r="D350" s="75"/>
      <c r="E350" s="22"/>
    </row>
    <row r="351" spans="1:5" ht="12.75">
      <c r="A351" s="153"/>
      <c r="B351" s="154"/>
      <c r="C351" s="155"/>
      <c r="D351" s="75"/>
      <c r="E351" s="22"/>
    </row>
    <row r="352" spans="1:6" ht="12.75">
      <c r="A352" s="198" t="s">
        <v>135</v>
      </c>
      <c r="B352" s="198"/>
      <c r="C352" s="198"/>
      <c r="D352" s="198"/>
      <c r="E352" s="199"/>
      <c r="F352" s="200"/>
    </row>
    <row r="353" spans="1:6" ht="12.75">
      <c r="A353" s="198" t="s">
        <v>97</v>
      </c>
      <c r="B353" s="198"/>
      <c r="C353" s="198"/>
      <c r="D353" s="198"/>
      <c r="E353" s="199"/>
      <c r="F353" s="200"/>
    </row>
    <row r="354" spans="1:6" ht="12.75">
      <c r="A354" s="198" t="s">
        <v>325</v>
      </c>
      <c r="B354" s="198"/>
      <c r="C354" s="198"/>
      <c r="D354" s="198"/>
      <c r="E354" s="199"/>
      <c r="F354" s="200"/>
    </row>
    <row r="355" spans="1:6" ht="12.75">
      <c r="A355" s="198" t="s">
        <v>136</v>
      </c>
      <c r="B355" s="198"/>
      <c r="C355" s="198"/>
      <c r="D355" s="198"/>
      <c r="E355" s="199"/>
      <c r="F355" s="200"/>
    </row>
    <row r="356" spans="1:6" ht="13.5" thickBot="1">
      <c r="A356" s="198"/>
      <c r="B356" s="198"/>
      <c r="C356" s="198"/>
      <c r="D356" s="198"/>
      <c r="E356" s="199"/>
      <c r="F356" s="200"/>
    </row>
    <row r="357" spans="1:6" ht="23.25" thickBot="1">
      <c r="A357" s="201" t="s">
        <v>137</v>
      </c>
      <c r="B357" s="202" t="s">
        <v>122</v>
      </c>
      <c r="C357" s="202" t="s">
        <v>32</v>
      </c>
      <c r="D357" s="202" t="s">
        <v>33</v>
      </c>
      <c r="E357" s="203" t="s">
        <v>34</v>
      </c>
      <c r="F357" s="204" t="s">
        <v>138</v>
      </c>
    </row>
    <row r="358" spans="1:6" ht="33.75">
      <c r="A358" s="205">
        <v>1</v>
      </c>
      <c r="B358" s="206" t="s">
        <v>139</v>
      </c>
      <c r="C358" s="205">
        <v>6659</v>
      </c>
      <c r="D358" s="207" t="s">
        <v>140</v>
      </c>
      <c r="E358" s="208" t="s">
        <v>109</v>
      </c>
      <c r="F358" s="208">
        <v>683000</v>
      </c>
    </row>
    <row r="359" spans="1:6" ht="33.75">
      <c r="A359" s="209">
        <v>2</v>
      </c>
      <c r="B359" s="210" t="s">
        <v>139</v>
      </c>
      <c r="C359" s="209">
        <v>6050</v>
      </c>
      <c r="D359" s="211" t="s">
        <v>140</v>
      </c>
      <c r="E359" s="212" t="s">
        <v>109</v>
      </c>
      <c r="F359" s="212">
        <v>10000</v>
      </c>
    </row>
    <row r="360" spans="1:6" ht="12.75">
      <c r="A360" s="209">
        <v>3</v>
      </c>
      <c r="B360" s="210" t="s">
        <v>141</v>
      </c>
      <c r="C360" s="209">
        <v>6050</v>
      </c>
      <c r="D360" s="211" t="s">
        <v>142</v>
      </c>
      <c r="E360" s="212">
        <v>0</v>
      </c>
      <c r="F360" s="212">
        <v>100000</v>
      </c>
    </row>
    <row r="361" spans="1:6" ht="22.5">
      <c r="A361" s="210" t="s">
        <v>143</v>
      </c>
      <c r="B361" s="210" t="s">
        <v>141</v>
      </c>
      <c r="C361" s="210" t="s">
        <v>144</v>
      </c>
      <c r="D361" s="211" t="s">
        <v>145</v>
      </c>
      <c r="E361" s="213">
        <v>0</v>
      </c>
      <c r="F361" s="213">
        <v>233800</v>
      </c>
    </row>
    <row r="362" spans="1:6" ht="12.75">
      <c r="A362" s="210" t="s">
        <v>146</v>
      </c>
      <c r="B362" s="210" t="s">
        <v>141</v>
      </c>
      <c r="C362" s="210" t="s">
        <v>144</v>
      </c>
      <c r="D362" s="211" t="s">
        <v>147</v>
      </c>
      <c r="E362" s="213" t="s">
        <v>109</v>
      </c>
      <c r="F362" s="213">
        <v>3000</v>
      </c>
    </row>
    <row r="363" spans="1:6" ht="12.75">
      <c r="A363" s="209">
        <v>6</v>
      </c>
      <c r="B363" s="209">
        <v>60016</v>
      </c>
      <c r="C363" s="209">
        <v>6058</v>
      </c>
      <c r="D363" s="211" t="s">
        <v>147</v>
      </c>
      <c r="E363" s="213" t="s">
        <v>109</v>
      </c>
      <c r="F363" s="213">
        <v>200000</v>
      </c>
    </row>
    <row r="364" spans="1:6" ht="12.75">
      <c r="A364" s="209">
        <v>7</v>
      </c>
      <c r="B364" s="209">
        <v>60016</v>
      </c>
      <c r="C364" s="209">
        <v>6059</v>
      </c>
      <c r="D364" s="211" t="s">
        <v>147</v>
      </c>
      <c r="E364" s="213" t="s">
        <v>109</v>
      </c>
      <c r="F364" s="213">
        <v>50000</v>
      </c>
    </row>
    <row r="365" spans="1:6" ht="12.75">
      <c r="A365" s="209">
        <v>8</v>
      </c>
      <c r="B365" s="209">
        <v>60016</v>
      </c>
      <c r="C365" s="209">
        <v>6050</v>
      </c>
      <c r="D365" s="211" t="s">
        <v>148</v>
      </c>
      <c r="E365" s="213">
        <v>0</v>
      </c>
      <c r="F365" s="213">
        <v>10000</v>
      </c>
    </row>
    <row r="366" spans="1:6" ht="12.75">
      <c r="A366" s="209">
        <v>9</v>
      </c>
      <c r="B366" s="209">
        <v>60016</v>
      </c>
      <c r="C366" s="209">
        <v>6058</v>
      </c>
      <c r="D366" s="211" t="s">
        <v>148</v>
      </c>
      <c r="E366" s="214" t="s">
        <v>109</v>
      </c>
      <c r="F366" s="213">
        <v>2000000</v>
      </c>
    </row>
    <row r="367" spans="1:6" ht="12.75">
      <c r="A367" s="209">
        <v>10</v>
      </c>
      <c r="B367" s="209">
        <v>60016</v>
      </c>
      <c r="C367" s="209">
        <v>6059</v>
      </c>
      <c r="D367" s="211" t="s">
        <v>148</v>
      </c>
      <c r="E367" s="213" t="s">
        <v>109</v>
      </c>
      <c r="F367" s="213">
        <v>700000</v>
      </c>
    </row>
    <row r="368" spans="1:6" ht="12.75">
      <c r="A368" s="215">
        <v>11</v>
      </c>
      <c r="B368" s="209">
        <v>60016</v>
      </c>
      <c r="C368" s="209">
        <v>6050</v>
      </c>
      <c r="D368" s="211" t="s">
        <v>149</v>
      </c>
      <c r="E368" s="213">
        <v>0</v>
      </c>
      <c r="F368" s="213">
        <v>30000</v>
      </c>
    </row>
    <row r="369" spans="1:6" ht="12.75">
      <c r="A369" s="209">
        <v>12</v>
      </c>
      <c r="B369" s="209">
        <v>70005</v>
      </c>
      <c r="C369" s="209">
        <v>6060</v>
      </c>
      <c r="D369" s="211" t="s">
        <v>150</v>
      </c>
      <c r="E369" s="213" t="s">
        <v>109</v>
      </c>
      <c r="F369" s="213">
        <v>14000</v>
      </c>
    </row>
    <row r="370" spans="1:6" ht="22.5">
      <c r="A370" s="209">
        <v>13</v>
      </c>
      <c r="B370" s="209">
        <v>75023</v>
      </c>
      <c r="C370" s="209">
        <v>6050</v>
      </c>
      <c r="D370" s="211" t="s">
        <v>151</v>
      </c>
      <c r="E370" s="213">
        <v>0</v>
      </c>
      <c r="F370" s="213">
        <v>510000</v>
      </c>
    </row>
    <row r="371" spans="1:6" ht="12.75">
      <c r="A371" s="209">
        <v>14</v>
      </c>
      <c r="B371" s="209">
        <v>75023</v>
      </c>
      <c r="C371" s="209">
        <v>6060</v>
      </c>
      <c r="D371" s="211" t="s">
        <v>152</v>
      </c>
      <c r="E371" s="213" t="s">
        <v>109</v>
      </c>
      <c r="F371" s="213">
        <v>53000</v>
      </c>
    </row>
    <row r="372" spans="1:6" ht="22.5">
      <c r="A372" s="209">
        <v>15</v>
      </c>
      <c r="B372" s="209">
        <v>75412</v>
      </c>
      <c r="C372" s="209">
        <v>6050</v>
      </c>
      <c r="D372" s="211" t="s">
        <v>153</v>
      </c>
      <c r="E372" s="213">
        <v>0</v>
      </c>
      <c r="F372" s="213">
        <v>20000</v>
      </c>
    </row>
    <row r="373" spans="1:6" ht="12.75">
      <c r="A373" s="209">
        <v>16</v>
      </c>
      <c r="B373" s="209">
        <v>75412</v>
      </c>
      <c r="C373" s="209">
        <v>6060</v>
      </c>
      <c r="D373" s="211" t="s">
        <v>154</v>
      </c>
      <c r="E373" s="213">
        <v>40000</v>
      </c>
      <c r="F373" s="213">
        <v>90000</v>
      </c>
    </row>
    <row r="374" spans="1:6" ht="45">
      <c r="A374" s="209">
        <v>16</v>
      </c>
      <c r="B374" s="209">
        <v>80101</v>
      </c>
      <c r="C374" s="209">
        <v>6050</v>
      </c>
      <c r="D374" s="211" t="s">
        <v>155</v>
      </c>
      <c r="E374" s="213" t="s">
        <v>109</v>
      </c>
      <c r="F374" s="213">
        <v>25000</v>
      </c>
    </row>
    <row r="375" spans="1:6" ht="12.75">
      <c r="A375" s="209">
        <v>17</v>
      </c>
      <c r="B375" s="209">
        <v>80104</v>
      </c>
      <c r="C375" s="209">
        <v>6060</v>
      </c>
      <c r="D375" s="211" t="s">
        <v>156</v>
      </c>
      <c r="E375" s="213" t="s">
        <v>109</v>
      </c>
      <c r="F375" s="213">
        <v>20000</v>
      </c>
    </row>
    <row r="376" spans="1:6" ht="12.75">
      <c r="A376" s="209">
        <v>18</v>
      </c>
      <c r="B376" s="209">
        <v>80114</v>
      </c>
      <c r="C376" s="209">
        <v>6060</v>
      </c>
      <c r="D376" s="211" t="s">
        <v>152</v>
      </c>
      <c r="E376" s="214" t="s">
        <v>109</v>
      </c>
      <c r="F376" s="213">
        <v>10000</v>
      </c>
    </row>
    <row r="377" spans="1:6" ht="12.75">
      <c r="A377" s="209">
        <v>19</v>
      </c>
      <c r="B377" s="209">
        <v>90001</v>
      </c>
      <c r="C377" s="209">
        <v>6050</v>
      </c>
      <c r="D377" s="211" t="s">
        <v>157</v>
      </c>
      <c r="E377" s="213" t="s">
        <v>109</v>
      </c>
      <c r="F377" s="213">
        <v>600000</v>
      </c>
    </row>
    <row r="378" spans="1:6" ht="22.5">
      <c r="A378" s="209">
        <v>20</v>
      </c>
      <c r="B378" s="209">
        <v>90002</v>
      </c>
      <c r="C378" s="209">
        <v>6650</v>
      </c>
      <c r="D378" s="211" t="s">
        <v>158</v>
      </c>
      <c r="E378" s="213">
        <v>0</v>
      </c>
      <c r="F378" s="213">
        <v>3000</v>
      </c>
    </row>
    <row r="379" spans="1:6" ht="22.5">
      <c r="A379" s="209">
        <v>21</v>
      </c>
      <c r="B379" s="209">
        <v>90015</v>
      </c>
      <c r="C379" s="209">
        <v>6010</v>
      </c>
      <c r="D379" s="211" t="s">
        <v>159</v>
      </c>
      <c r="E379" s="213" t="s">
        <v>109</v>
      </c>
      <c r="F379" s="213">
        <v>50000</v>
      </c>
    </row>
    <row r="380" spans="1:6" ht="12.75">
      <c r="A380" s="209">
        <v>22</v>
      </c>
      <c r="B380" s="209">
        <v>90017</v>
      </c>
      <c r="C380" s="209">
        <v>6210</v>
      </c>
      <c r="D380" s="211" t="s">
        <v>160</v>
      </c>
      <c r="E380" s="213" t="s">
        <v>109</v>
      </c>
      <c r="F380" s="213">
        <v>25000</v>
      </c>
    </row>
    <row r="381" spans="1:6" ht="22.5">
      <c r="A381" s="216">
        <v>23</v>
      </c>
      <c r="B381" s="209">
        <v>92116</v>
      </c>
      <c r="C381" s="209">
        <v>6050</v>
      </c>
      <c r="D381" s="211" t="s">
        <v>161</v>
      </c>
      <c r="E381" s="213" t="s">
        <v>109</v>
      </c>
      <c r="F381" s="213">
        <v>160000</v>
      </c>
    </row>
    <row r="382" spans="1:6" ht="12.75">
      <c r="A382" s="209">
        <v>24</v>
      </c>
      <c r="B382" s="209">
        <v>92601</v>
      </c>
      <c r="C382" s="209">
        <v>6059</v>
      </c>
      <c r="D382" s="211" t="s">
        <v>162</v>
      </c>
      <c r="E382" s="213">
        <v>0</v>
      </c>
      <c r="F382" s="213">
        <v>162000</v>
      </c>
    </row>
    <row r="383" spans="1:6" ht="13.5" thickBot="1">
      <c r="A383" s="216">
        <v>25</v>
      </c>
      <c r="B383" s="216">
        <v>92601</v>
      </c>
      <c r="C383" s="216">
        <v>6050</v>
      </c>
      <c r="D383" s="217" t="s">
        <v>162</v>
      </c>
      <c r="E383" s="218">
        <v>0</v>
      </c>
      <c r="F383" s="218">
        <v>4000</v>
      </c>
    </row>
    <row r="384" spans="1:6" ht="13.5" thickBot="1">
      <c r="A384" s="201" t="s">
        <v>163</v>
      </c>
      <c r="B384" s="202"/>
      <c r="C384" s="202"/>
      <c r="D384" s="219"/>
      <c r="E384" s="220">
        <f>SUM(E358:E383)</f>
        <v>40000</v>
      </c>
      <c r="F384" s="221">
        <f>SUM(F358:F383)</f>
        <v>5765800</v>
      </c>
    </row>
    <row r="385" spans="1:6" ht="12.75">
      <c r="A385"/>
      <c r="B385"/>
      <c r="C385"/>
      <c r="D385" s="157"/>
      <c r="E385"/>
      <c r="F385" s="231"/>
    </row>
    <row r="386" spans="1:6" ht="12.75">
      <c r="A386"/>
      <c r="B386"/>
      <c r="C386"/>
      <c r="D386" s="157"/>
      <c r="E386" s="22" t="s">
        <v>164</v>
      </c>
      <c r="F386" s="4"/>
    </row>
    <row r="387" spans="1:6" ht="12.75">
      <c r="A387"/>
      <c r="B387"/>
      <c r="C387"/>
      <c r="D387" s="157"/>
      <c r="E387" s="22" t="s">
        <v>165</v>
      </c>
      <c r="F387" s="4"/>
    </row>
    <row r="388" spans="1:6" ht="12.75">
      <c r="A388"/>
      <c r="B388"/>
      <c r="C388"/>
      <c r="D388" s="157"/>
      <c r="E388" s="22" t="s">
        <v>166</v>
      </c>
      <c r="F388" s="4"/>
    </row>
    <row r="389" spans="1:6" ht="12.75">
      <c r="A389"/>
      <c r="B389"/>
      <c r="C389"/>
      <c r="D389" s="157"/>
      <c r="E389" s="22" t="s">
        <v>167</v>
      </c>
      <c r="F389" s="4"/>
    </row>
    <row r="390" spans="1:6" ht="12.75">
      <c r="A390"/>
      <c r="B390"/>
      <c r="C390"/>
      <c r="D390" s="157"/>
      <c r="E390"/>
      <c r="F390" s="231"/>
    </row>
    <row r="391" spans="1:6" ht="12.75">
      <c r="A391"/>
      <c r="B391"/>
      <c r="C391"/>
      <c r="D391" s="157"/>
      <c r="E391"/>
      <c r="F391" s="231"/>
    </row>
    <row r="392" spans="1:6" ht="12.75">
      <c r="A392"/>
      <c r="B392"/>
      <c r="C392"/>
      <c r="D392" s="157"/>
      <c r="E392"/>
      <c r="F392" s="231"/>
    </row>
    <row r="393" spans="1:6" ht="12.75">
      <c r="A393"/>
      <c r="B393"/>
      <c r="C393"/>
      <c r="D393" s="157"/>
      <c r="E393"/>
      <c r="F393" s="231"/>
    </row>
    <row r="394" spans="1:6" ht="12.75">
      <c r="A394"/>
      <c r="B394"/>
      <c r="C394"/>
      <c r="D394" s="157"/>
      <c r="E394"/>
      <c r="F394" s="231"/>
    </row>
    <row r="395" spans="1:6" ht="12.75">
      <c r="A395"/>
      <c r="B395"/>
      <c r="C395"/>
      <c r="D395" s="157"/>
      <c r="E395"/>
      <c r="F395" s="231"/>
    </row>
    <row r="396" spans="1:6" ht="12.75">
      <c r="A396"/>
      <c r="B396"/>
      <c r="C396"/>
      <c r="D396" s="157"/>
      <c r="E396"/>
      <c r="F396" s="231"/>
    </row>
    <row r="397" spans="1:6" ht="12.75">
      <c r="A397"/>
      <c r="B397"/>
      <c r="C397"/>
      <c r="D397"/>
      <c r="E397"/>
      <c r="F397" s="231"/>
    </row>
    <row r="398" spans="1:6" ht="12.75">
      <c r="A398"/>
      <c r="B398"/>
      <c r="C398"/>
      <c r="D398"/>
      <c r="E398"/>
      <c r="F398" s="231"/>
    </row>
    <row r="399" spans="1:6" ht="12.75">
      <c r="A399"/>
      <c r="B399"/>
      <c r="C399"/>
      <c r="D399"/>
      <c r="E399"/>
      <c r="F399" s="231"/>
    </row>
    <row r="400" spans="1:6" ht="12.75">
      <c r="A400"/>
      <c r="B400"/>
      <c r="C400"/>
      <c r="D400"/>
      <c r="E400"/>
      <c r="F400" s="231"/>
    </row>
    <row r="401" spans="1:6" ht="12.75">
      <c r="A401"/>
      <c r="B401"/>
      <c r="C401"/>
      <c r="D401"/>
      <c r="E401"/>
      <c r="F401" s="231"/>
    </row>
    <row r="402" spans="1:6" ht="12.75">
      <c r="A402"/>
      <c r="B402"/>
      <c r="C402"/>
      <c r="D402"/>
      <c r="E402"/>
      <c r="F402" s="231"/>
    </row>
    <row r="403" spans="1:6" ht="12.75">
      <c r="A403"/>
      <c r="B403"/>
      <c r="C403"/>
      <c r="D403"/>
      <c r="E403"/>
      <c r="F403" s="231"/>
    </row>
    <row r="404" spans="1:6" ht="12.75">
      <c r="A404"/>
      <c r="B404"/>
      <c r="C404"/>
      <c r="D404"/>
      <c r="E404"/>
      <c r="F404" s="231"/>
    </row>
    <row r="405" spans="1:6" ht="12.75">
      <c r="A405"/>
      <c r="B405"/>
      <c r="C405"/>
      <c r="D405"/>
      <c r="E405"/>
      <c r="F405" s="231"/>
    </row>
    <row r="406" spans="1:6" ht="12.75">
      <c r="A406"/>
      <c r="B406"/>
      <c r="C406"/>
      <c r="D406"/>
      <c r="E406"/>
      <c r="F406" s="231"/>
    </row>
    <row r="407" spans="1:6" ht="12.75">
      <c r="A407"/>
      <c r="B407"/>
      <c r="C407"/>
      <c r="D407"/>
      <c r="E407"/>
      <c r="F407" s="231"/>
    </row>
    <row r="408" spans="1:6" ht="12.75">
      <c r="A408"/>
      <c r="B408"/>
      <c r="C408"/>
      <c r="D408"/>
      <c r="E408"/>
      <c r="F408" s="231"/>
    </row>
    <row r="409" spans="1:6" ht="12.75">
      <c r="A409"/>
      <c r="B409"/>
      <c r="C409"/>
      <c r="D409"/>
      <c r="E409"/>
      <c r="F409" s="231"/>
    </row>
    <row r="410" spans="1:6" ht="12.75">
      <c r="A410"/>
      <c r="B410"/>
      <c r="C410"/>
      <c r="D410"/>
      <c r="E410"/>
      <c r="F410" s="231"/>
    </row>
    <row r="411" spans="1:6" ht="12.75">
      <c r="A411"/>
      <c r="B411"/>
      <c r="C411"/>
      <c r="D411"/>
      <c r="E411"/>
      <c r="F411" s="231"/>
    </row>
    <row r="412" spans="1:6" ht="12.75">
      <c r="A412"/>
      <c r="B412"/>
      <c r="C412"/>
      <c r="D412"/>
      <c r="E412"/>
      <c r="F412" s="231"/>
    </row>
    <row r="413" spans="1:6" ht="12.75">
      <c r="A413"/>
      <c r="B413"/>
      <c r="C413"/>
      <c r="D413"/>
      <c r="E413"/>
      <c r="F413" s="231"/>
    </row>
    <row r="414" spans="1:6" ht="12.75">
      <c r="A414"/>
      <c r="B414"/>
      <c r="C414"/>
      <c r="D414"/>
      <c r="E414"/>
      <c r="F414" s="231"/>
    </row>
    <row r="415" spans="1:6" ht="12.75">
      <c r="A415"/>
      <c r="B415"/>
      <c r="C415"/>
      <c r="D415"/>
      <c r="E415"/>
      <c r="F415" s="231"/>
    </row>
    <row r="416" spans="1:6" ht="12.75">
      <c r="A416"/>
      <c r="B416"/>
      <c r="C416"/>
      <c r="D416"/>
      <c r="E416"/>
      <c r="F416" s="231"/>
    </row>
    <row r="417" spans="1:6" ht="12.75">
      <c r="A417"/>
      <c r="B417"/>
      <c r="C417"/>
      <c r="D417"/>
      <c r="E417"/>
      <c r="F417" s="231"/>
    </row>
    <row r="418" spans="1:6" ht="12.75">
      <c r="A418"/>
      <c r="B418"/>
      <c r="C418"/>
      <c r="D418"/>
      <c r="E418"/>
      <c r="F418" s="231"/>
    </row>
    <row r="419" spans="1:6" ht="12.75">
      <c r="A419"/>
      <c r="B419"/>
      <c r="C419"/>
      <c r="D419"/>
      <c r="E419"/>
      <c r="F419" s="231"/>
    </row>
    <row r="420" spans="1:6" ht="12.75">
      <c r="A420"/>
      <c r="B420"/>
      <c r="C420"/>
      <c r="D420"/>
      <c r="E420"/>
      <c r="F420" s="231"/>
    </row>
    <row r="421" spans="1:6" ht="12.75">
      <c r="A421"/>
      <c r="B421"/>
      <c r="C421"/>
      <c r="D421"/>
      <c r="E421"/>
      <c r="F421" s="231"/>
    </row>
    <row r="422" spans="1:6" ht="12.75">
      <c r="A422"/>
      <c r="B422"/>
      <c r="C422"/>
      <c r="D422"/>
      <c r="E422"/>
      <c r="F422" s="231"/>
    </row>
    <row r="423" spans="1:6" ht="12.75">
      <c r="A423"/>
      <c r="B423"/>
      <c r="C423"/>
      <c r="D423"/>
      <c r="E423"/>
      <c r="F423" s="231"/>
    </row>
    <row r="424" spans="1:6" ht="12.75">
      <c r="A424"/>
      <c r="B424"/>
      <c r="C424"/>
      <c r="D424"/>
      <c r="E424"/>
      <c r="F424" s="231"/>
    </row>
    <row r="425" spans="1:6" ht="12.75">
      <c r="A425"/>
      <c r="B425"/>
      <c r="C425"/>
      <c r="D425"/>
      <c r="E425"/>
      <c r="F425" s="231"/>
    </row>
    <row r="426" spans="1:6" ht="12.75">
      <c r="A426"/>
      <c r="B426"/>
      <c r="C426"/>
      <c r="D426"/>
      <c r="E426"/>
      <c r="F426" s="231"/>
    </row>
    <row r="427" spans="1:6" ht="12.75">
      <c r="A427"/>
      <c r="B427"/>
      <c r="C427"/>
      <c r="D427"/>
      <c r="E427"/>
      <c r="F427" s="231"/>
    </row>
    <row r="428" spans="1:6" ht="12.75">
      <c r="A428"/>
      <c r="B428"/>
      <c r="C428"/>
      <c r="D428"/>
      <c r="E428"/>
      <c r="F428" s="231"/>
    </row>
    <row r="429" spans="1:6" ht="12.75">
      <c r="A429"/>
      <c r="B429"/>
      <c r="C429"/>
      <c r="D429"/>
      <c r="E429"/>
      <c r="F429" s="231"/>
    </row>
    <row r="430" spans="1:6" ht="12.75">
      <c r="A430"/>
      <c r="B430"/>
      <c r="C430"/>
      <c r="D430"/>
      <c r="E430"/>
      <c r="F430" s="231"/>
    </row>
    <row r="431" spans="1:6" ht="12.75">
      <c r="A431"/>
      <c r="B431"/>
      <c r="C431"/>
      <c r="D431"/>
      <c r="E431"/>
      <c r="F431" s="231"/>
    </row>
    <row r="432" spans="1:6" ht="12.75">
      <c r="A432"/>
      <c r="B432"/>
      <c r="C432"/>
      <c r="D432"/>
      <c r="E432"/>
      <c r="F432" s="231"/>
    </row>
    <row r="433" spans="1:6" ht="12.75">
      <c r="A433"/>
      <c r="B433"/>
      <c r="C433"/>
      <c r="D433"/>
      <c r="E433"/>
      <c r="F433" s="231"/>
    </row>
    <row r="434" spans="1:6" ht="12.75">
      <c r="A434"/>
      <c r="B434"/>
      <c r="C434"/>
      <c r="D434"/>
      <c r="E434"/>
      <c r="F434" s="231"/>
    </row>
    <row r="435" spans="1:6" ht="12.75">
      <c r="A435"/>
      <c r="B435"/>
      <c r="C435"/>
      <c r="D435"/>
      <c r="E435"/>
      <c r="F435" s="231"/>
    </row>
    <row r="436" spans="1:6" ht="12.75">
      <c r="A436"/>
      <c r="B436"/>
      <c r="C436"/>
      <c r="D436"/>
      <c r="E436"/>
      <c r="F436" s="231"/>
    </row>
    <row r="437" spans="1:6" ht="12.75">
      <c r="A437"/>
      <c r="B437"/>
      <c r="C437"/>
      <c r="D437"/>
      <c r="E437"/>
      <c r="F437" s="231"/>
    </row>
    <row r="438" spans="1:6" ht="12.75">
      <c r="A438"/>
      <c r="B438"/>
      <c r="C438"/>
      <c r="D438"/>
      <c r="E438"/>
      <c r="F438" s="231"/>
    </row>
    <row r="439" spans="1:6" ht="12.75">
      <c r="A439"/>
      <c r="B439"/>
      <c r="C439"/>
      <c r="D439"/>
      <c r="E439"/>
      <c r="F439" s="231"/>
    </row>
    <row r="440" spans="1:6" ht="12.75">
      <c r="A440"/>
      <c r="B440"/>
      <c r="C440"/>
      <c r="D440"/>
      <c r="E440"/>
      <c r="F440" s="231"/>
    </row>
    <row r="441" spans="1:6" ht="12.75">
      <c r="A441"/>
      <c r="B441"/>
      <c r="C441"/>
      <c r="D441"/>
      <c r="E441"/>
      <c r="F441" s="231"/>
    </row>
    <row r="442" spans="1:6" ht="12.75">
      <c r="A442"/>
      <c r="B442"/>
      <c r="C442"/>
      <c r="D442"/>
      <c r="E442"/>
      <c r="F442" s="231"/>
    </row>
    <row r="443" spans="1:6" ht="12.75">
      <c r="A443"/>
      <c r="B443"/>
      <c r="C443"/>
      <c r="D443"/>
      <c r="E443"/>
      <c r="F443" s="231"/>
    </row>
    <row r="444" spans="1:6" ht="12.75">
      <c r="A444"/>
      <c r="B444"/>
      <c r="C444"/>
      <c r="D444"/>
      <c r="E444"/>
      <c r="F444" s="231"/>
    </row>
    <row r="445" spans="1:6" ht="12.75">
      <c r="A445"/>
      <c r="B445"/>
      <c r="C445"/>
      <c r="D445"/>
      <c r="E445"/>
      <c r="F445" s="231"/>
    </row>
    <row r="446" spans="1:6" ht="12.75">
      <c r="A446"/>
      <c r="B446"/>
      <c r="C446"/>
      <c r="D446"/>
      <c r="E446"/>
      <c r="F446" s="231"/>
    </row>
    <row r="447" spans="1:6" ht="12.75">
      <c r="A447"/>
      <c r="B447"/>
      <c r="C447"/>
      <c r="D447"/>
      <c r="E447"/>
      <c r="F447" s="231"/>
    </row>
    <row r="448" spans="1:6" ht="12.75">
      <c r="A448"/>
      <c r="B448"/>
      <c r="C448"/>
      <c r="D448"/>
      <c r="E448"/>
      <c r="F448" s="231"/>
    </row>
    <row r="449" spans="1:6" ht="12.75">
      <c r="A449"/>
      <c r="B449"/>
      <c r="C449"/>
      <c r="D449"/>
      <c r="E449"/>
      <c r="F449" s="231"/>
    </row>
    <row r="450" spans="1:6" ht="12.75">
      <c r="A450"/>
      <c r="B450"/>
      <c r="C450"/>
      <c r="D450"/>
      <c r="E450"/>
      <c r="F450" s="231"/>
    </row>
    <row r="451" spans="1:6" ht="12.75">
      <c r="A451"/>
      <c r="B451"/>
      <c r="C451"/>
      <c r="D451"/>
      <c r="E451"/>
      <c r="F451" s="231"/>
    </row>
    <row r="452" spans="1:6" ht="12.75">
      <c r="A452"/>
      <c r="B452"/>
      <c r="C452"/>
      <c r="D452"/>
      <c r="E452"/>
      <c r="F452" s="231"/>
    </row>
    <row r="453" spans="1:6" ht="12.75">
      <c r="A453"/>
      <c r="B453"/>
      <c r="C453"/>
      <c r="D453"/>
      <c r="E453"/>
      <c r="F453" s="231"/>
    </row>
    <row r="454" spans="1:6" ht="12.75">
      <c r="A454"/>
      <c r="B454"/>
      <c r="C454"/>
      <c r="D454"/>
      <c r="E454"/>
      <c r="F454" s="231"/>
    </row>
    <row r="455" spans="1:6" ht="12.75">
      <c r="A455"/>
      <c r="B455"/>
      <c r="C455"/>
      <c r="D455"/>
      <c r="E455"/>
      <c r="F455" s="231"/>
    </row>
    <row r="456" spans="1:6" ht="12.75">
      <c r="A456"/>
      <c r="B456"/>
      <c r="C456"/>
      <c r="D456"/>
      <c r="E456"/>
      <c r="F456" s="231"/>
    </row>
    <row r="457" spans="1:6" ht="12.75">
      <c r="A457"/>
      <c r="B457"/>
      <c r="C457"/>
      <c r="D457"/>
      <c r="E457"/>
      <c r="F457" s="231"/>
    </row>
    <row r="458" spans="1:6" ht="12.75">
      <c r="A458"/>
      <c r="B458"/>
      <c r="C458"/>
      <c r="D458"/>
      <c r="E458"/>
      <c r="F458" s="231"/>
    </row>
    <row r="459" spans="1:6" ht="12.75">
      <c r="A459"/>
      <c r="B459"/>
      <c r="C459"/>
      <c r="D459"/>
      <c r="E459"/>
      <c r="F459" s="231"/>
    </row>
    <row r="460" spans="1:6" ht="12.75">
      <c r="A460"/>
      <c r="B460"/>
      <c r="C460"/>
      <c r="D460"/>
      <c r="E460"/>
      <c r="F460" s="231"/>
    </row>
    <row r="461" spans="1:6" ht="12.75">
      <c r="A461"/>
      <c r="B461"/>
      <c r="C461"/>
      <c r="D461"/>
      <c r="E461"/>
      <c r="F461" s="231"/>
    </row>
    <row r="462" spans="1:6" ht="12.75">
      <c r="A462"/>
      <c r="B462"/>
      <c r="C462"/>
      <c r="D462"/>
      <c r="E462"/>
      <c r="F462" s="231"/>
    </row>
    <row r="463" spans="1:6" ht="12.75">
      <c r="A463"/>
      <c r="B463"/>
      <c r="C463"/>
      <c r="D463"/>
      <c r="E463"/>
      <c r="F463" s="231"/>
    </row>
    <row r="464" spans="1:6" ht="12.75">
      <c r="A464"/>
      <c r="B464"/>
      <c r="C464"/>
      <c r="D464"/>
      <c r="E464"/>
      <c r="F464" s="231"/>
    </row>
    <row r="465" spans="1:6" ht="12.75">
      <c r="A465"/>
      <c r="B465"/>
      <c r="C465"/>
      <c r="D465"/>
      <c r="E465"/>
      <c r="F465" s="231"/>
    </row>
    <row r="466" spans="1:6" ht="12.75">
      <c r="A466"/>
      <c r="B466"/>
      <c r="C466"/>
      <c r="D466"/>
      <c r="E466"/>
      <c r="F466" s="231"/>
    </row>
    <row r="467" spans="1:6" ht="12.75">
      <c r="A467"/>
      <c r="B467"/>
      <c r="C467"/>
      <c r="D467"/>
      <c r="E467"/>
      <c r="F467" s="231"/>
    </row>
    <row r="468" spans="1:6" ht="12.75">
      <c r="A468"/>
      <c r="B468"/>
      <c r="C468"/>
      <c r="D468"/>
      <c r="E468"/>
      <c r="F468" s="231"/>
    </row>
    <row r="469" spans="1:6" ht="12.75">
      <c r="A469"/>
      <c r="B469"/>
      <c r="C469"/>
      <c r="D469"/>
      <c r="E469"/>
      <c r="F469" s="231"/>
    </row>
    <row r="470" spans="1:6" ht="12.75">
      <c r="A470"/>
      <c r="B470"/>
      <c r="C470"/>
      <c r="D470"/>
      <c r="E470"/>
      <c r="F470" s="231"/>
    </row>
    <row r="471" spans="1:6" ht="12.75">
      <c r="A471"/>
      <c r="B471"/>
      <c r="C471"/>
      <c r="D471"/>
      <c r="E471"/>
      <c r="F471" s="231"/>
    </row>
    <row r="472" spans="1:6" ht="12.75">
      <c r="A472"/>
      <c r="B472"/>
      <c r="C472"/>
      <c r="D472"/>
      <c r="E472"/>
      <c r="F472" s="231"/>
    </row>
    <row r="473" spans="1:6" ht="12.75">
      <c r="A473"/>
      <c r="B473"/>
      <c r="C473"/>
      <c r="D473"/>
      <c r="E473"/>
      <c r="F473" s="231"/>
    </row>
    <row r="474" spans="1:6" ht="12.75">
      <c r="A474"/>
      <c r="B474"/>
      <c r="C474"/>
      <c r="D474"/>
      <c r="E474"/>
      <c r="F474" s="231"/>
    </row>
    <row r="475" spans="1:6" ht="12.75">
      <c r="A475"/>
      <c r="B475"/>
      <c r="C475"/>
      <c r="D475"/>
      <c r="E475"/>
      <c r="F475" s="231"/>
    </row>
    <row r="476" spans="1:6" ht="12.75">
      <c r="A476"/>
      <c r="B476"/>
      <c r="C476"/>
      <c r="D476"/>
      <c r="E476"/>
      <c r="F476" s="231"/>
    </row>
    <row r="477" spans="1:6" ht="12.75">
      <c r="A477"/>
      <c r="B477"/>
      <c r="C477"/>
      <c r="D477"/>
      <c r="E477"/>
      <c r="F477" s="231"/>
    </row>
    <row r="478" spans="1:6" ht="12.75">
      <c r="A478"/>
      <c r="B478"/>
      <c r="C478"/>
      <c r="D478"/>
      <c r="E478"/>
      <c r="F478" s="231"/>
    </row>
    <row r="479" spans="1:6" ht="12.75">
      <c r="A479"/>
      <c r="B479"/>
      <c r="C479"/>
      <c r="D479"/>
      <c r="E479"/>
      <c r="F479" s="231"/>
    </row>
    <row r="480" spans="1:6" ht="12.75">
      <c r="A480"/>
      <c r="B480"/>
      <c r="C480"/>
      <c r="D480"/>
      <c r="E480"/>
      <c r="F480" s="231"/>
    </row>
    <row r="481" spans="1:6" ht="12.75">
      <c r="A481"/>
      <c r="B481"/>
      <c r="C481"/>
      <c r="D481"/>
      <c r="E481"/>
      <c r="F481" s="231"/>
    </row>
    <row r="482" spans="1:6" ht="12.75">
      <c r="A482"/>
      <c r="B482"/>
      <c r="C482"/>
      <c r="D482"/>
      <c r="E482"/>
      <c r="F482" s="231"/>
    </row>
    <row r="483" spans="1:6" ht="12.75">
      <c r="A483"/>
      <c r="B483"/>
      <c r="C483"/>
      <c r="D483"/>
      <c r="E483"/>
      <c r="F483" s="231"/>
    </row>
    <row r="484" spans="1:6" ht="12.75">
      <c r="A484"/>
      <c r="B484"/>
      <c r="C484"/>
      <c r="D484"/>
      <c r="E484"/>
      <c r="F484" s="231"/>
    </row>
    <row r="485" spans="1:6" ht="12.75">
      <c r="A485"/>
      <c r="B485"/>
      <c r="C485"/>
      <c r="D485"/>
      <c r="E485"/>
      <c r="F485" s="231"/>
    </row>
    <row r="486" spans="1:6" ht="12.75">
      <c r="A486"/>
      <c r="B486"/>
      <c r="C486"/>
      <c r="D486"/>
      <c r="E486"/>
      <c r="F486" s="231"/>
    </row>
    <row r="487" spans="1:6" ht="12.75">
      <c r="A487"/>
      <c r="B487"/>
      <c r="C487"/>
      <c r="D487"/>
      <c r="E487"/>
      <c r="F487" s="231"/>
    </row>
    <row r="488" spans="1:6" ht="12.75">
      <c r="A488"/>
      <c r="B488"/>
      <c r="C488"/>
      <c r="D488"/>
      <c r="E488"/>
      <c r="F488" s="231"/>
    </row>
    <row r="489" spans="1:6" ht="12.75">
      <c r="A489"/>
      <c r="B489"/>
      <c r="C489"/>
      <c r="D489"/>
      <c r="E489"/>
      <c r="F489" s="231"/>
    </row>
    <row r="490" spans="1:6" ht="12.75">
      <c r="A490"/>
      <c r="B490"/>
      <c r="C490"/>
      <c r="D490"/>
      <c r="E490"/>
      <c r="F490" s="231"/>
    </row>
    <row r="491" spans="1:6" ht="12.75">
      <c r="A491"/>
      <c r="B491"/>
      <c r="C491"/>
      <c r="D491"/>
      <c r="E491"/>
      <c r="F491" s="231"/>
    </row>
    <row r="492" spans="1:6" ht="12.75">
      <c r="A492"/>
      <c r="B492"/>
      <c r="C492"/>
      <c r="D492"/>
      <c r="E492"/>
      <c r="F492" s="231"/>
    </row>
    <row r="493" spans="1:6" ht="12.75">
      <c r="A493"/>
      <c r="B493"/>
      <c r="C493"/>
      <c r="D493"/>
      <c r="E493"/>
      <c r="F493" s="231"/>
    </row>
    <row r="494" spans="1:6" ht="12.75">
      <c r="A494"/>
      <c r="B494"/>
      <c r="C494"/>
      <c r="D494"/>
      <c r="E494"/>
      <c r="F494" s="231"/>
    </row>
    <row r="495" spans="1:6" ht="12.75">
      <c r="A495"/>
      <c r="B495"/>
      <c r="C495"/>
      <c r="D495"/>
      <c r="E495"/>
      <c r="F495" s="231"/>
    </row>
    <row r="496" spans="1:6" ht="12.75">
      <c r="A496"/>
      <c r="B496"/>
      <c r="C496"/>
      <c r="D496"/>
      <c r="E496"/>
      <c r="F496" s="231"/>
    </row>
    <row r="497" spans="1:6" ht="12.75">
      <c r="A497"/>
      <c r="B497"/>
      <c r="C497"/>
      <c r="D497"/>
      <c r="E497"/>
      <c r="F497" s="231"/>
    </row>
    <row r="498" spans="1:6" ht="12.75">
      <c r="A498"/>
      <c r="B498"/>
      <c r="C498"/>
      <c r="D498"/>
      <c r="E498"/>
      <c r="F498" s="231"/>
    </row>
    <row r="499" spans="1:6" ht="12.75">
      <c r="A499"/>
      <c r="B499"/>
      <c r="C499"/>
      <c r="D499"/>
      <c r="E499"/>
      <c r="F499" s="231"/>
    </row>
    <row r="500" spans="1:6" ht="12.75">
      <c r="A500"/>
      <c r="B500"/>
      <c r="C500"/>
      <c r="D500"/>
      <c r="E500"/>
      <c r="F500" s="231"/>
    </row>
    <row r="501" spans="1:6" ht="12.75">
      <c r="A501"/>
      <c r="B501"/>
      <c r="C501"/>
      <c r="D501"/>
      <c r="E501"/>
      <c r="F501" s="231"/>
    </row>
    <row r="502" spans="1:6" ht="12.75">
      <c r="A502"/>
      <c r="B502"/>
      <c r="C502"/>
      <c r="D502"/>
      <c r="E502"/>
      <c r="F502" s="231"/>
    </row>
    <row r="503" spans="1:6" ht="12.75">
      <c r="A503"/>
      <c r="B503"/>
      <c r="C503"/>
      <c r="D503"/>
      <c r="E503"/>
      <c r="F503" s="231"/>
    </row>
    <row r="504" spans="1:6" ht="12.75">
      <c r="A504"/>
      <c r="B504"/>
      <c r="C504"/>
      <c r="D504"/>
      <c r="E504"/>
      <c r="F504" s="231"/>
    </row>
    <row r="505" spans="1:6" ht="12.75">
      <c r="A505"/>
      <c r="B505"/>
      <c r="C505"/>
      <c r="D505"/>
      <c r="E505"/>
      <c r="F505" s="231"/>
    </row>
    <row r="506" spans="1:6" ht="12.75">
      <c r="A506"/>
      <c r="B506"/>
      <c r="C506"/>
      <c r="D506"/>
      <c r="E506"/>
      <c r="F506" s="231"/>
    </row>
    <row r="507" spans="1:6" ht="12.75">
      <c r="A507"/>
      <c r="B507"/>
      <c r="C507"/>
      <c r="D507"/>
      <c r="E507"/>
      <c r="F507" s="231"/>
    </row>
    <row r="508" spans="1:6" ht="12.75">
      <c r="A508"/>
      <c r="B508"/>
      <c r="C508"/>
      <c r="D508"/>
      <c r="E508"/>
      <c r="F508" s="231"/>
    </row>
    <row r="509" spans="1:6" ht="12.75">
      <c r="A509"/>
      <c r="B509"/>
      <c r="C509"/>
      <c r="D509"/>
      <c r="E509"/>
      <c r="F509" s="231"/>
    </row>
    <row r="510" spans="1:6" ht="12.75">
      <c r="A510"/>
      <c r="B510"/>
      <c r="C510"/>
      <c r="D510"/>
      <c r="E510"/>
      <c r="F510" s="231"/>
    </row>
    <row r="511" spans="1:6" ht="12.75">
      <c r="A511"/>
      <c r="B511"/>
      <c r="C511"/>
      <c r="D511"/>
      <c r="E511"/>
      <c r="F511" s="231"/>
    </row>
    <row r="512" spans="1:6" ht="12.75">
      <c r="A512"/>
      <c r="B512"/>
      <c r="C512"/>
      <c r="D512"/>
      <c r="E512"/>
      <c r="F512" s="231"/>
    </row>
    <row r="513" spans="1:6" ht="12.75">
      <c r="A513"/>
      <c r="B513"/>
      <c r="C513"/>
      <c r="D513"/>
      <c r="E513"/>
      <c r="F513" s="231"/>
    </row>
    <row r="514" spans="1:6" ht="12.75">
      <c r="A514"/>
      <c r="B514"/>
      <c r="C514"/>
      <c r="D514"/>
      <c r="E514"/>
      <c r="F514" s="231"/>
    </row>
    <row r="515" spans="1:6" ht="12.75">
      <c r="A515"/>
      <c r="B515"/>
      <c r="C515"/>
      <c r="D515"/>
      <c r="E515"/>
      <c r="F515" s="231"/>
    </row>
    <row r="516" spans="1:6" ht="12.75">
      <c r="A516"/>
      <c r="B516"/>
      <c r="C516"/>
      <c r="D516"/>
      <c r="E516"/>
      <c r="F516" s="231"/>
    </row>
    <row r="517" spans="1:6" ht="12.75">
      <c r="A517"/>
      <c r="B517"/>
      <c r="C517"/>
      <c r="D517"/>
      <c r="E517"/>
      <c r="F517" s="231"/>
    </row>
    <row r="518" spans="1:6" ht="12.75">
      <c r="A518"/>
      <c r="B518"/>
      <c r="C518"/>
      <c r="D518"/>
      <c r="E518"/>
      <c r="F518" s="231"/>
    </row>
    <row r="519" spans="1:6" ht="12.75">
      <c r="A519"/>
      <c r="B519"/>
      <c r="C519"/>
      <c r="D519"/>
      <c r="E519"/>
      <c r="F519" s="231"/>
    </row>
    <row r="520" spans="1:6" ht="12.75">
      <c r="A520"/>
      <c r="B520"/>
      <c r="C520"/>
      <c r="D520"/>
      <c r="E520"/>
      <c r="F520" s="231"/>
    </row>
    <row r="521" spans="1:6" ht="12.75">
      <c r="A521"/>
      <c r="B521"/>
      <c r="C521"/>
      <c r="D521"/>
      <c r="E521"/>
      <c r="F521" s="231"/>
    </row>
    <row r="522" spans="1:6" ht="12.75">
      <c r="A522"/>
      <c r="B522"/>
      <c r="C522"/>
      <c r="D522"/>
      <c r="E522"/>
      <c r="F522" s="231"/>
    </row>
    <row r="523" spans="1:6" ht="12.75">
      <c r="A523"/>
      <c r="B523"/>
      <c r="C523"/>
      <c r="D523"/>
      <c r="E523"/>
      <c r="F523" s="231"/>
    </row>
    <row r="524" spans="1:6" ht="12.75">
      <c r="A524"/>
      <c r="B524"/>
      <c r="C524"/>
      <c r="D524"/>
      <c r="E524"/>
      <c r="F524" s="231"/>
    </row>
    <row r="525" spans="1:6" ht="12.75">
      <c r="A525"/>
      <c r="B525"/>
      <c r="C525"/>
      <c r="D525"/>
      <c r="E525"/>
      <c r="F525" s="231"/>
    </row>
    <row r="526" spans="1:6" ht="12.75">
      <c r="A526"/>
      <c r="B526"/>
      <c r="C526"/>
      <c r="D526"/>
      <c r="E526"/>
      <c r="F526" s="231"/>
    </row>
    <row r="527" spans="1:6" ht="12.75">
      <c r="A527"/>
      <c r="B527"/>
      <c r="C527"/>
      <c r="D527"/>
      <c r="E527"/>
      <c r="F527" s="231"/>
    </row>
    <row r="528" spans="1:6" ht="12.75">
      <c r="A528"/>
      <c r="B528"/>
      <c r="C528"/>
      <c r="D528"/>
      <c r="E528"/>
      <c r="F528" s="231"/>
    </row>
    <row r="529" spans="1:6" ht="12.75">
      <c r="A529"/>
      <c r="B529"/>
      <c r="C529"/>
      <c r="D529"/>
      <c r="E529"/>
      <c r="F529" s="231"/>
    </row>
    <row r="530" spans="1:6" ht="12.75">
      <c r="A530"/>
      <c r="B530"/>
      <c r="C530"/>
      <c r="D530"/>
      <c r="E530"/>
      <c r="F530" s="231"/>
    </row>
    <row r="531" spans="1:6" ht="12.75">
      <c r="A531"/>
      <c r="B531"/>
      <c r="C531"/>
      <c r="D531"/>
      <c r="E531"/>
      <c r="F531" s="231"/>
    </row>
    <row r="532" spans="1:6" ht="12.75">
      <c r="A532"/>
      <c r="B532"/>
      <c r="C532"/>
      <c r="D532"/>
      <c r="E532"/>
      <c r="F532" s="231"/>
    </row>
    <row r="533" spans="1:6" ht="12.75">
      <c r="A533"/>
      <c r="B533"/>
      <c r="C533"/>
      <c r="D533"/>
      <c r="E533"/>
      <c r="F533" s="231"/>
    </row>
    <row r="534" spans="1:6" ht="12.75">
      <c r="A534"/>
      <c r="B534"/>
      <c r="C534"/>
      <c r="D534"/>
      <c r="E534"/>
      <c r="F534" s="231"/>
    </row>
    <row r="535" spans="1:6" ht="12.75">
      <c r="A535"/>
      <c r="B535"/>
      <c r="C535"/>
      <c r="D535"/>
      <c r="E535"/>
      <c r="F535" s="231"/>
    </row>
    <row r="536" spans="1:6" ht="12.75">
      <c r="A536"/>
      <c r="B536"/>
      <c r="C536"/>
      <c r="D536"/>
      <c r="E536"/>
      <c r="F536" s="231"/>
    </row>
    <row r="537" spans="1:6" ht="12.75">
      <c r="A537"/>
      <c r="B537"/>
      <c r="C537"/>
      <c r="D537"/>
      <c r="E537"/>
      <c r="F537" s="231"/>
    </row>
    <row r="538" spans="1:6" ht="12.75">
      <c r="A538"/>
      <c r="B538"/>
      <c r="C538"/>
      <c r="D538"/>
      <c r="E538"/>
      <c r="F538" s="231"/>
    </row>
    <row r="539" spans="1:6" ht="12.75">
      <c r="A539"/>
      <c r="B539"/>
      <c r="C539"/>
      <c r="D539"/>
      <c r="E539"/>
      <c r="F539" s="231"/>
    </row>
    <row r="540" spans="1:6" ht="12.75">
      <c r="A540"/>
      <c r="B540"/>
      <c r="C540"/>
      <c r="D540"/>
      <c r="E540"/>
      <c r="F540" s="231"/>
    </row>
    <row r="541" spans="1:6" ht="12.75">
      <c r="A541"/>
      <c r="B541"/>
      <c r="C541"/>
      <c r="D541"/>
      <c r="E541"/>
      <c r="F541" s="231"/>
    </row>
    <row r="542" spans="1:6" ht="12.75">
      <c r="A542"/>
      <c r="B542"/>
      <c r="C542"/>
      <c r="D542"/>
      <c r="E542"/>
      <c r="F542" s="231"/>
    </row>
    <row r="543" spans="1:6" ht="12.75">
      <c r="A543"/>
      <c r="B543"/>
      <c r="C543"/>
      <c r="D543"/>
      <c r="E543"/>
      <c r="F543" s="231"/>
    </row>
    <row r="544" spans="1:6" ht="12.75">
      <c r="A544"/>
      <c r="B544"/>
      <c r="C544"/>
      <c r="D544"/>
      <c r="E544"/>
      <c r="F544" s="231"/>
    </row>
    <row r="545" spans="1:6" ht="12.75">
      <c r="A545"/>
      <c r="B545"/>
      <c r="C545"/>
      <c r="D545"/>
      <c r="E545"/>
      <c r="F545" s="231"/>
    </row>
    <row r="546" spans="1:6" ht="12.75">
      <c r="A546"/>
      <c r="B546"/>
      <c r="C546"/>
      <c r="D546"/>
      <c r="E546"/>
      <c r="F546" s="231"/>
    </row>
    <row r="547" spans="1:6" ht="12.75">
      <c r="A547"/>
      <c r="B547"/>
      <c r="C547"/>
      <c r="D547"/>
      <c r="E547"/>
      <c r="F547" s="231"/>
    </row>
    <row r="548" spans="1:6" ht="12.75">
      <c r="A548"/>
      <c r="B548"/>
      <c r="C548"/>
      <c r="D548"/>
      <c r="E548"/>
      <c r="F548" s="231"/>
    </row>
    <row r="549" spans="1:6" ht="12.75">
      <c r="A549"/>
      <c r="B549"/>
      <c r="C549"/>
      <c r="D549"/>
      <c r="E549"/>
      <c r="F549" s="231"/>
    </row>
    <row r="550" spans="1:6" ht="12.75">
      <c r="A550"/>
      <c r="B550"/>
      <c r="C550"/>
      <c r="D550"/>
      <c r="E550"/>
      <c r="F550" s="231"/>
    </row>
    <row r="551" spans="1:6" ht="12.75">
      <c r="A551"/>
      <c r="B551"/>
      <c r="C551"/>
      <c r="D551"/>
      <c r="E551"/>
      <c r="F551" s="231"/>
    </row>
    <row r="552" spans="1:6" ht="12.75">
      <c r="A552"/>
      <c r="B552"/>
      <c r="C552"/>
      <c r="D552"/>
      <c r="E552"/>
      <c r="F552" s="231"/>
    </row>
    <row r="553" spans="1:6" ht="12.75">
      <c r="A553"/>
      <c r="B553"/>
      <c r="C553"/>
      <c r="D553"/>
      <c r="E553"/>
      <c r="F553" s="231"/>
    </row>
    <row r="554" spans="1:6" ht="12.75">
      <c r="A554"/>
      <c r="B554"/>
      <c r="C554"/>
      <c r="D554"/>
      <c r="E554"/>
      <c r="F554" s="231"/>
    </row>
    <row r="555" spans="1:6" ht="12.75">
      <c r="A555"/>
      <c r="B555"/>
      <c r="C555"/>
      <c r="D555"/>
      <c r="E555"/>
      <c r="F555" s="231"/>
    </row>
    <row r="556" spans="1:6" ht="12.75">
      <c r="A556"/>
      <c r="B556"/>
      <c r="C556"/>
      <c r="D556"/>
      <c r="E556"/>
      <c r="F556" s="231"/>
    </row>
    <row r="557" spans="1:6" ht="12.75">
      <c r="A557"/>
      <c r="B557"/>
      <c r="C557"/>
      <c r="D557"/>
      <c r="E557"/>
      <c r="F557" s="231"/>
    </row>
    <row r="558" spans="1:6" ht="12.75">
      <c r="A558"/>
      <c r="B558"/>
      <c r="C558"/>
      <c r="D558"/>
      <c r="E558"/>
      <c r="F558" s="231"/>
    </row>
    <row r="559" spans="1:6" ht="12.75">
      <c r="A559"/>
      <c r="B559"/>
      <c r="C559"/>
      <c r="D559"/>
      <c r="E559"/>
      <c r="F559" s="231"/>
    </row>
    <row r="560" spans="1:6" ht="12.75">
      <c r="A560"/>
      <c r="B560"/>
      <c r="C560"/>
      <c r="D560"/>
      <c r="E560"/>
      <c r="F560" s="231"/>
    </row>
    <row r="561" spans="1:6" ht="12.75">
      <c r="A561"/>
      <c r="B561"/>
      <c r="C561"/>
      <c r="D561"/>
      <c r="E561"/>
      <c r="F561" s="231"/>
    </row>
    <row r="562" spans="1:6" ht="12.75">
      <c r="A562"/>
      <c r="B562"/>
      <c r="C562"/>
      <c r="D562"/>
      <c r="E562"/>
      <c r="F562" s="231"/>
    </row>
    <row r="563" spans="1:6" ht="12.75">
      <c r="A563"/>
      <c r="B563"/>
      <c r="C563"/>
      <c r="D563"/>
      <c r="E563"/>
      <c r="F563" s="231"/>
    </row>
    <row r="564" spans="1:6" ht="12.75">
      <c r="A564"/>
      <c r="B564"/>
      <c r="C564"/>
      <c r="D564"/>
      <c r="E564"/>
      <c r="F564" s="231"/>
    </row>
    <row r="565" spans="1:6" ht="12.75">
      <c r="A565"/>
      <c r="B565"/>
      <c r="C565"/>
      <c r="D565"/>
      <c r="E565"/>
      <c r="F565" s="231"/>
    </row>
    <row r="566" spans="1:6" ht="12.75">
      <c r="A566"/>
      <c r="B566"/>
      <c r="C566"/>
      <c r="D566"/>
      <c r="E566"/>
      <c r="F566" s="231"/>
    </row>
    <row r="567" spans="1:6" ht="12.75">
      <c r="A567"/>
      <c r="B567"/>
      <c r="C567"/>
      <c r="D567"/>
      <c r="E567"/>
      <c r="F567" s="231"/>
    </row>
    <row r="568" spans="1:6" ht="12.75">
      <c r="A568"/>
      <c r="B568"/>
      <c r="C568"/>
      <c r="D568"/>
      <c r="E568"/>
      <c r="F568" s="231"/>
    </row>
    <row r="569" spans="1:6" ht="12.75">
      <c r="A569"/>
      <c r="B569"/>
      <c r="C569"/>
      <c r="D569"/>
      <c r="E569"/>
      <c r="F569" s="231"/>
    </row>
    <row r="570" spans="1:6" ht="12.75">
      <c r="A570"/>
      <c r="B570"/>
      <c r="C570"/>
      <c r="D570"/>
      <c r="E570"/>
      <c r="F570" s="231"/>
    </row>
    <row r="571" spans="1:6" ht="12.75">
      <c r="A571"/>
      <c r="B571"/>
      <c r="C571"/>
      <c r="D571"/>
      <c r="E571"/>
      <c r="F571" s="231"/>
    </row>
    <row r="572" spans="1:6" ht="12.75">
      <c r="A572"/>
      <c r="B572"/>
      <c r="C572"/>
      <c r="D572"/>
      <c r="E572"/>
      <c r="F572" s="231"/>
    </row>
    <row r="573" spans="1:6" ht="12.75">
      <c r="A573"/>
      <c r="B573"/>
      <c r="C573"/>
      <c r="D573"/>
      <c r="E573"/>
      <c r="F573" s="231"/>
    </row>
    <row r="574" spans="1:6" ht="12.75">
      <c r="A574"/>
      <c r="B574"/>
      <c r="C574"/>
      <c r="D574"/>
      <c r="E574"/>
      <c r="F574" s="231"/>
    </row>
    <row r="575" spans="1:6" ht="12.75">
      <c r="A575"/>
      <c r="B575"/>
      <c r="C575"/>
      <c r="D575"/>
      <c r="E575"/>
      <c r="F575" s="231"/>
    </row>
    <row r="576" spans="1:6" ht="12.75">
      <c r="A576"/>
      <c r="B576"/>
      <c r="C576"/>
      <c r="D576"/>
      <c r="E576"/>
      <c r="F576" s="231"/>
    </row>
    <row r="577" spans="1:6" ht="12.75">
      <c r="A577"/>
      <c r="B577"/>
      <c r="C577"/>
      <c r="D577"/>
      <c r="E577"/>
      <c r="F577" s="231"/>
    </row>
    <row r="578" spans="1:6" ht="12.75">
      <c r="A578"/>
      <c r="B578"/>
      <c r="C578"/>
      <c r="D578"/>
      <c r="E578"/>
      <c r="F578" s="231"/>
    </row>
    <row r="579" spans="1:6" ht="12.75">
      <c r="A579"/>
      <c r="B579"/>
      <c r="C579"/>
      <c r="D579"/>
      <c r="E579"/>
      <c r="F579" s="231"/>
    </row>
    <row r="580" spans="1:6" ht="12.75">
      <c r="A580"/>
      <c r="B580"/>
      <c r="C580"/>
      <c r="D580"/>
      <c r="E580"/>
      <c r="F580" s="231"/>
    </row>
    <row r="581" spans="1:6" ht="12.75">
      <c r="A581"/>
      <c r="B581"/>
      <c r="C581"/>
      <c r="D581"/>
      <c r="E581"/>
      <c r="F581" s="231"/>
    </row>
    <row r="582" spans="1:6" ht="12.75">
      <c r="A582"/>
      <c r="B582"/>
      <c r="C582"/>
      <c r="D582"/>
      <c r="E582"/>
      <c r="F582" s="231"/>
    </row>
  </sheetData>
  <mergeCells count="6">
    <mergeCell ref="A11:F11"/>
    <mergeCell ref="A29:F29"/>
    <mergeCell ref="A57:F57"/>
    <mergeCell ref="A153:F153"/>
    <mergeCell ref="B65:F65"/>
    <mergeCell ref="A63:F63"/>
  </mergeCells>
  <printOptions/>
  <pageMargins left="0.7874015748031497" right="0.0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73">
      <selection activeCell="D9" sqref="D9"/>
    </sheetView>
  </sheetViews>
  <sheetFormatPr defaultColWidth="9.00390625" defaultRowHeight="12.75"/>
  <cols>
    <col min="1" max="1" width="5.75390625" style="183" customWidth="1"/>
    <col min="2" max="3" width="6.125" style="183" customWidth="1"/>
    <col min="4" max="4" width="46.375" style="184" customWidth="1"/>
    <col min="5" max="5" width="10.625" style="183" customWidth="1"/>
    <col min="6" max="6" width="12.25390625" style="183" customWidth="1"/>
  </cols>
  <sheetData>
    <row r="1" spans="1:6" ht="12.75">
      <c r="A1" s="159" t="s">
        <v>96</v>
      </c>
      <c r="B1" s="159"/>
      <c r="C1" s="159"/>
      <c r="D1" s="160"/>
      <c r="E1" s="159"/>
      <c r="F1" s="159"/>
    </row>
    <row r="2" spans="1:6" ht="12.75">
      <c r="A2" s="159" t="s">
        <v>97</v>
      </c>
      <c r="B2" s="159"/>
      <c r="C2" s="159"/>
      <c r="D2" s="160"/>
      <c r="E2" s="159"/>
      <c r="F2" s="159"/>
    </row>
    <row r="3" spans="1:6" ht="12.75">
      <c r="A3" s="159" t="s">
        <v>326</v>
      </c>
      <c r="B3" s="159"/>
      <c r="C3" s="159"/>
      <c r="D3" s="160"/>
      <c r="E3" s="159"/>
      <c r="F3" s="159"/>
    </row>
    <row r="4" spans="1:6" ht="12.75">
      <c r="A4" s="161" t="s">
        <v>98</v>
      </c>
      <c r="B4" s="161"/>
      <c r="C4" s="161"/>
      <c r="D4" s="162" t="s">
        <v>33</v>
      </c>
      <c r="E4" s="161" t="s">
        <v>99</v>
      </c>
      <c r="F4" s="161"/>
    </row>
    <row r="5" spans="1:6" ht="12.75">
      <c r="A5" s="161" t="s">
        <v>100</v>
      </c>
      <c r="B5" s="161" t="s">
        <v>101</v>
      </c>
      <c r="C5" s="161" t="s">
        <v>32</v>
      </c>
      <c r="D5" s="162"/>
      <c r="E5" s="161" t="s">
        <v>102</v>
      </c>
      <c r="F5" s="161" t="s">
        <v>103</v>
      </c>
    </row>
    <row r="6" spans="1:6" ht="13.5" thickBot="1">
      <c r="A6" s="163">
        <v>1</v>
      </c>
      <c r="B6" s="163">
        <v>2</v>
      </c>
      <c r="C6" s="163">
        <v>3</v>
      </c>
      <c r="D6" s="65">
        <v>4</v>
      </c>
      <c r="E6" s="163">
        <v>5</v>
      </c>
      <c r="F6" s="163">
        <v>6</v>
      </c>
    </row>
    <row r="7" spans="1:6" ht="13.5" thickBot="1">
      <c r="A7" s="164" t="s">
        <v>104</v>
      </c>
      <c r="B7" s="165"/>
      <c r="C7" s="166"/>
      <c r="D7" s="54" t="s">
        <v>105</v>
      </c>
      <c r="E7" s="167">
        <f>SUM(E8)</f>
        <v>104729</v>
      </c>
      <c r="F7" s="168">
        <f>SUM(F8)</f>
        <v>104729</v>
      </c>
    </row>
    <row r="8" spans="1:6" ht="12.75">
      <c r="A8" s="169"/>
      <c r="B8" s="169" t="s">
        <v>106</v>
      </c>
      <c r="C8" s="170"/>
      <c r="D8" s="56" t="s">
        <v>39</v>
      </c>
      <c r="E8" s="171">
        <f>SUM(E9)</f>
        <v>104729</v>
      </c>
      <c r="F8" s="171">
        <f>SUM(F9:F12)</f>
        <v>104729</v>
      </c>
    </row>
    <row r="9" spans="1:6" ht="33.75">
      <c r="A9" s="172"/>
      <c r="B9" s="172"/>
      <c r="C9" s="172">
        <v>2010</v>
      </c>
      <c r="D9" s="61" t="s">
        <v>107</v>
      </c>
      <c r="E9" s="92">
        <v>104729</v>
      </c>
      <c r="F9" s="172" t="s">
        <v>108</v>
      </c>
    </row>
    <row r="10" spans="1:6" ht="12.75">
      <c r="A10" s="172"/>
      <c r="B10" s="172"/>
      <c r="C10" s="172">
        <v>4210</v>
      </c>
      <c r="D10" s="61" t="s">
        <v>65</v>
      </c>
      <c r="E10" s="172" t="s">
        <v>109</v>
      </c>
      <c r="F10" s="172">
        <v>40</v>
      </c>
    </row>
    <row r="11" spans="1:6" ht="12.75">
      <c r="A11" s="172"/>
      <c r="B11" s="172"/>
      <c r="C11" s="172">
        <v>4300</v>
      </c>
      <c r="D11" s="61" t="s">
        <v>62</v>
      </c>
      <c r="E11" s="172" t="s">
        <v>110</v>
      </c>
      <c r="F11" s="92">
        <v>2013</v>
      </c>
    </row>
    <row r="12" spans="1:6" ht="13.5" thickBot="1">
      <c r="A12" s="34"/>
      <c r="B12" s="34"/>
      <c r="C12" s="34">
        <v>4430</v>
      </c>
      <c r="D12" s="41" t="s">
        <v>79</v>
      </c>
      <c r="E12" s="34" t="s">
        <v>110</v>
      </c>
      <c r="F12" s="173">
        <v>102676</v>
      </c>
    </row>
    <row r="13" spans="1:6" ht="13.5" thickBot="1">
      <c r="A13" s="174">
        <v>750</v>
      </c>
      <c r="B13" s="166"/>
      <c r="C13" s="166"/>
      <c r="D13" s="54" t="s">
        <v>45</v>
      </c>
      <c r="E13" s="167">
        <f>SUM(E14)</f>
        <v>81300</v>
      </c>
      <c r="F13" s="168">
        <f>SUM(F14)</f>
        <v>81300</v>
      </c>
    </row>
    <row r="14" spans="1:6" ht="12.75">
      <c r="A14" s="170"/>
      <c r="B14" s="170">
        <v>75011</v>
      </c>
      <c r="C14" s="170"/>
      <c r="D14" s="56" t="s">
        <v>111</v>
      </c>
      <c r="E14" s="171">
        <f>SUM(E15:E21)</f>
        <v>81300</v>
      </c>
      <c r="F14" s="171">
        <f>SUM(F15:F21)</f>
        <v>81300</v>
      </c>
    </row>
    <row r="15" spans="1:6" ht="33.75">
      <c r="A15" s="172"/>
      <c r="B15" s="172"/>
      <c r="C15" s="172">
        <v>2010</v>
      </c>
      <c r="D15" s="61" t="s">
        <v>107</v>
      </c>
      <c r="E15" s="92">
        <v>81300</v>
      </c>
      <c r="F15" s="172" t="s">
        <v>108</v>
      </c>
    </row>
    <row r="16" spans="1:6" ht="12.75">
      <c r="A16" s="172"/>
      <c r="B16" s="172"/>
      <c r="C16" s="172">
        <v>4010</v>
      </c>
      <c r="D16" s="61" t="s">
        <v>73</v>
      </c>
      <c r="E16" s="172" t="s">
        <v>108</v>
      </c>
      <c r="F16" s="92">
        <v>55917</v>
      </c>
    </row>
    <row r="17" spans="1:6" ht="12.75">
      <c r="A17" s="172"/>
      <c r="B17" s="172"/>
      <c r="C17" s="172">
        <v>4040</v>
      </c>
      <c r="D17" s="61" t="s">
        <v>112</v>
      </c>
      <c r="E17" s="172" t="s">
        <v>108</v>
      </c>
      <c r="F17" s="92">
        <v>7195</v>
      </c>
    </row>
    <row r="18" spans="1:6" ht="12.75">
      <c r="A18" s="172"/>
      <c r="B18" s="172"/>
      <c r="C18" s="172">
        <v>4110</v>
      </c>
      <c r="D18" s="61" t="s">
        <v>90</v>
      </c>
      <c r="E18" s="172" t="s">
        <v>108</v>
      </c>
      <c r="F18" s="92">
        <v>10792</v>
      </c>
    </row>
    <row r="19" spans="1:6" ht="12.75">
      <c r="A19" s="172"/>
      <c r="B19" s="172"/>
      <c r="C19" s="172">
        <v>4120</v>
      </c>
      <c r="D19" s="61" t="s">
        <v>92</v>
      </c>
      <c r="E19" s="172" t="s">
        <v>108</v>
      </c>
      <c r="F19" s="92">
        <v>1546</v>
      </c>
    </row>
    <row r="20" spans="1:6" ht="12.75">
      <c r="A20" s="34"/>
      <c r="B20" s="34"/>
      <c r="C20" s="34">
        <v>4210</v>
      </c>
      <c r="D20" s="41" t="s">
        <v>65</v>
      </c>
      <c r="E20" s="34"/>
      <c r="F20" s="173">
        <v>3600</v>
      </c>
    </row>
    <row r="21" spans="1:6" ht="13.5" thickBot="1">
      <c r="A21" s="34"/>
      <c r="B21" s="34"/>
      <c r="C21" s="34">
        <v>4440</v>
      </c>
      <c r="D21" s="41" t="s">
        <v>113</v>
      </c>
      <c r="E21" s="34" t="s">
        <v>108</v>
      </c>
      <c r="F21" s="173">
        <v>2250</v>
      </c>
    </row>
    <row r="22" spans="1:6" ht="34.5" customHeight="1" thickBot="1">
      <c r="A22" s="174">
        <v>751</v>
      </c>
      <c r="B22" s="166"/>
      <c r="C22" s="166"/>
      <c r="D22" s="54" t="s">
        <v>48</v>
      </c>
      <c r="E22" s="167">
        <f>SUM(E23,E28)</f>
        <v>18090</v>
      </c>
      <c r="F22" s="168">
        <f>SUM(F23,F28)</f>
        <v>18090</v>
      </c>
    </row>
    <row r="23" spans="1:6" ht="25.5">
      <c r="A23" s="170"/>
      <c r="B23" s="170">
        <v>75101</v>
      </c>
      <c r="C23" s="170"/>
      <c r="D23" s="56" t="s">
        <v>114</v>
      </c>
      <c r="E23" s="171">
        <f>SUM(E24:E27)</f>
        <v>1792</v>
      </c>
      <c r="F23" s="171">
        <v>1792</v>
      </c>
    </row>
    <row r="24" spans="1:6" ht="33.75">
      <c r="A24" s="172"/>
      <c r="B24" s="172"/>
      <c r="C24" s="172">
        <v>2010</v>
      </c>
      <c r="D24" s="61" t="s">
        <v>107</v>
      </c>
      <c r="E24" s="92">
        <v>1792</v>
      </c>
      <c r="F24" s="172" t="s">
        <v>108</v>
      </c>
    </row>
    <row r="25" spans="1:6" ht="12.75">
      <c r="A25" s="172"/>
      <c r="B25" s="172"/>
      <c r="C25" s="172">
        <v>4010</v>
      </c>
      <c r="D25" s="61" t="s">
        <v>73</v>
      </c>
      <c r="E25" s="172" t="s">
        <v>108</v>
      </c>
      <c r="F25" s="92">
        <v>1499</v>
      </c>
    </row>
    <row r="26" spans="1:6" ht="12.75">
      <c r="A26" s="172"/>
      <c r="B26" s="172"/>
      <c r="C26" s="172">
        <v>4110</v>
      </c>
      <c r="D26" s="61" t="s">
        <v>90</v>
      </c>
      <c r="E26" s="172" t="s">
        <v>108</v>
      </c>
      <c r="F26" s="172">
        <v>256</v>
      </c>
    </row>
    <row r="27" spans="1:6" ht="12.75">
      <c r="A27" s="172"/>
      <c r="B27" s="172"/>
      <c r="C27" s="172">
        <v>4120</v>
      </c>
      <c r="D27" s="61" t="s">
        <v>92</v>
      </c>
      <c r="E27" s="172"/>
      <c r="F27" s="172">
        <v>37</v>
      </c>
    </row>
    <row r="28" spans="1:6" ht="12.75">
      <c r="A28" s="175"/>
      <c r="B28" s="175">
        <v>75108</v>
      </c>
      <c r="C28" s="176"/>
      <c r="D28" s="63" t="s">
        <v>49</v>
      </c>
      <c r="E28" s="177">
        <f>SUM(E29:E35)</f>
        <v>16298</v>
      </c>
      <c r="F28" s="177">
        <f>SUM(F29:F35)</f>
        <v>16298</v>
      </c>
    </row>
    <row r="29" spans="1:6" ht="33.75">
      <c r="A29" s="178"/>
      <c r="B29" s="178"/>
      <c r="C29" s="172">
        <v>2010</v>
      </c>
      <c r="D29" s="61" t="s">
        <v>107</v>
      </c>
      <c r="E29" s="179">
        <v>16298</v>
      </c>
      <c r="F29" s="179">
        <v>0</v>
      </c>
    </row>
    <row r="30" spans="1:6" ht="12.75">
      <c r="A30" s="178"/>
      <c r="B30" s="178"/>
      <c r="C30" s="104" t="s">
        <v>87</v>
      </c>
      <c r="D30" s="105" t="s">
        <v>88</v>
      </c>
      <c r="E30" s="144">
        <v>0</v>
      </c>
      <c r="F30" s="144">
        <v>7875</v>
      </c>
    </row>
    <row r="31" spans="1:6" ht="12.75">
      <c r="A31" s="178"/>
      <c r="B31" s="178"/>
      <c r="C31" s="104" t="s">
        <v>89</v>
      </c>
      <c r="D31" s="105" t="s">
        <v>90</v>
      </c>
      <c r="E31" s="144">
        <v>0</v>
      </c>
      <c r="F31" s="144">
        <v>581</v>
      </c>
    </row>
    <row r="32" spans="1:6" ht="12.75">
      <c r="A32" s="178"/>
      <c r="B32" s="178"/>
      <c r="C32" s="104" t="s">
        <v>91</v>
      </c>
      <c r="D32" s="105" t="s">
        <v>92</v>
      </c>
      <c r="E32" s="144">
        <v>0</v>
      </c>
      <c r="F32" s="144">
        <v>84</v>
      </c>
    </row>
    <row r="33" spans="1:6" ht="12.75">
      <c r="A33" s="178"/>
      <c r="B33" s="178"/>
      <c r="C33" s="104" t="s">
        <v>74</v>
      </c>
      <c r="D33" s="105" t="s">
        <v>75</v>
      </c>
      <c r="E33" s="144">
        <v>0</v>
      </c>
      <c r="F33" s="144">
        <v>3418</v>
      </c>
    </row>
    <row r="34" spans="1:6" ht="12.75">
      <c r="A34" s="178"/>
      <c r="B34" s="178"/>
      <c r="C34" s="104" t="s">
        <v>64</v>
      </c>
      <c r="D34" s="105" t="s">
        <v>65</v>
      </c>
      <c r="E34" s="144">
        <v>0</v>
      </c>
      <c r="F34" s="144">
        <v>2100</v>
      </c>
    </row>
    <row r="35" spans="1:6" ht="13.5" thickBot="1">
      <c r="A35" s="180"/>
      <c r="B35" s="180"/>
      <c r="C35" s="146" t="s">
        <v>61</v>
      </c>
      <c r="D35" s="147" t="s">
        <v>62</v>
      </c>
      <c r="E35" s="148">
        <v>0</v>
      </c>
      <c r="F35" s="148">
        <v>2240</v>
      </c>
    </row>
    <row r="36" spans="1:6" ht="13.5" thickBot="1">
      <c r="A36" s="174">
        <v>852</v>
      </c>
      <c r="B36" s="166"/>
      <c r="C36" s="166"/>
      <c r="D36" s="54" t="s">
        <v>42</v>
      </c>
      <c r="E36" s="167">
        <f>SUM(E37,E46,E49)</f>
        <v>4342100</v>
      </c>
      <c r="F36" s="168">
        <f>SUM(F37,F46,F49)</f>
        <v>4342100</v>
      </c>
    </row>
    <row r="37" spans="1:6" ht="38.25">
      <c r="A37" s="170"/>
      <c r="B37" s="170">
        <v>85212</v>
      </c>
      <c r="C37" s="170"/>
      <c r="D37" s="56" t="s">
        <v>115</v>
      </c>
      <c r="E37" s="171">
        <f>SUM(E38:E45)</f>
        <v>4116800</v>
      </c>
      <c r="F37" s="171">
        <f>SUM(F38:F45)</f>
        <v>4116800</v>
      </c>
    </row>
    <row r="38" spans="1:6" ht="33.75">
      <c r="A38" s="172"/>
      <c r="B38" s="172"/>
      <c r="C38" s="172">
        <v>2010</v>
      </c>
      <c r="D38" s="61" t="s">
        <v>107</v>
      </c>
      <c r="E38" s="92">
        <v>4116800</v>
      </c>
      <c r="F38" s="172" t="s">
        <v>108</v>
      </c>
    </row>
    <row r="39" spans="1:6" ht="12.75">
      <c r="A39" s="172"/>
      <c r="B39" s="172"/>
      <c r="C39" s="172">
        <v>3110</v>
      </c>
      <c r="D39" s="61" t="s">
        <v>68</v>
      </c>
      <c r="E39" s="172"/>
      <c r="F39" s="92">
        <v>3968296</v>
      </c>
    </row>
    <row r="40" spans="1:6" ht="12.75">
      <c r="A40" s="172"/>
      <c r="B40" s="172"/>
      <c r="C40" s="172">
        <v>4010</v>
      </c>
      <c r="D40" s="61" t="s">
        <v>73</v>
      </c>
      <c r="E40" s="172" t="s">
        <v>108</v>
      </c>
      <c r="F40" s="92">
        <v>89565</v>
      </c>
    </row>
    <row r="41" spans="1:6" ht="12.75">
      <c r="A41" s="172"/>
      <c r="B41" s="172"/>
      <c r="C41" s="172">
        <v>4110</v>
      </c>
      <c r="D41" s="61" t="s">
        <v>90</v>
      </c>
      <c r="E41" s="172" t="s">
        <v>108</v>
      </c>
      <c r="F41" s="92">
        <v>42109</v>
      </c>
    </row>
    <row r="42" spans="1:6" ht="12.75">
      <c r="A42" s="172"/>
      <c r="B42" s="172"/>
      <c r="C42" s="172">
        <v>4120</v>
      </c>
      <c r="D42" s="61" t="s">
        <v>92</v>
      </c>
      <c r="E42" s="172" t="s">
        <v>108</v>
      </c>
      <c r="F42" s="92">
        <v>2330</v>
      </c>
    </row>
    <row r="43" spans="1:6" ht="12.75">
      <c r="A43" s="172"/>
      <c r="B43" s="172"/>
      <c r="C43" s="172">
        <v>4210</v>
      </c>
      <c r="D43" s="61" t="s">
        <v>65</v>
      </c>
      <c r="E43" s="172" t="s">
        <v>108</v>
      </c>
      <c r="F43" s="92">
        <v>2000</v>
      </c>
    </row>
    <row r="44" spans="1:6" ht="12.75">
      <c r="A44" s="172"/>
      <c r="B44" s="172"/>
      <c r="C44" s="172">
        <v>4300</v>
      </c>
      <c r="D44" s="61" t="s">
        <v>62</v>
      </c>
      <c r="E44" s="172" t="s">
        <v>108</v>
      </c>
      <c r="F44" s="92">
        <v>12000</v>
      </c>
    </row>
    <row r="45" spans="1:6" ht="12.75">
      <c r="A45" s="172"/>
      <c r="B45" s="172"/>
      <c r="C45" s="172">
        <v>4410</v>
      </c>
      <c r="D45" s="61" t="s">
        <v>116</v>
      </c>
      <c r="E45" s="172" t="s">
        <v>108</v>
      </c>
      <c r="F45" s="172">
        <v>500</v>
      </c>
    </row>
    <row r="46" spans="1:6" ht="39" customHeight="1">
      <c r="A46" s="175"/>
      <c r="B46" s="175">
        <v>85213</v>
      </c>
      <c r="C46" s="175"/>
      <c r="D46" s="64" t="s">
        <v>117</v>
      </c>
      <c r="E46" s="181">
        <v>35300</v>
      </c>
      <c r="F46" s="181">
        <v>35300</v>
      </c>
    </row>
    <row r="47" spans="1:6" ht="33.75">
      <c r="A47" s="172"/>
      <c r="B47" s="172"/>
      <c r="C47" s="172">
        <v>2010</v>
      </c>
      <c r="D47" s="61" t="s">
        <v>107</v>
      </c>
      <c r="E47" s="92">
        <v>35300</v>
      </c>
      <c r="F47" s="172" t="s">
        <v>108</v>
      </c>
    </row>
    <row r="48" spans="1:6" ht="12.75">
      <c r="A48" s="172"/>
      <c r="B48" s="172"/>
      <c r="C48" s="172">
        <v>4130</v>
      </c>
      <c r="D48" s="61" t="s">
        <v>118</v>
      </c>
      <c r="E48" s="172" t="s">
        <v>108</v>
      </c>
      <c r="F48" s="92">
        <v>35300</v>
      </c>
    </row>
    <row r="49" spans="1:6" ht="25.5">
      <c r="A49" s="175"/>
      <c r="B49" s="175">
        <v>85214</v>
      </c>
      <c r="C49" s="175"/>
      <c r="D49" s="64" t="s">
        <v>93</v>
      </c>
      <c r="E49" s="181">
        <f>SUM(E50:E51)</f>
        <v>190000</v>
      </c>
      <c r="F49" s="181">
        <f>SUM(F50:F51)</f>
        <v>190000</v>
      </c>
    </row>
    <row r="50" spans="1:6" ht="33.75">
      <c r="A50" s="172"/>
      <c r="B50" s="172"/>
      <c r="C50" s="172">
        <v>2010</v>
      </c>
      <c r="D50" s="61" t="s">
        <v>107</v>
      </c>
      <c r="E50" s="92">
        <v>190000</v>
      </c>
      <c r="F50" s="172" t="s">
        <v>108</v>
      </c>
    </row>
    <row r="51" spans="1:6" ht="12.75">
      <c r="A51" s="172"/>
      <c r="B51" s="172"/>
      <c r="C51" s="172">
        <v>3110</v>
      </c>
      <c r="D51" s="61" t="s">
        <v>68</v>
      </c>
      <c r="E51" s="172" t="s">
        <v>108</v>
      </c>
      <c r="F51" s="92">
        <v>190000</v>
      </c>
    </row>
    <row r="52" spans="1:6" ht="12.75">
      <c r="A52" s="161" t="s">
        <v>119</v>
      </c>
      <c r="B52" s="161"/>
      <c r="C52" s="161"/>
      <c r="D52" s="162"/>
      <c r="E52" s="182">
        <f>SUM(E36,E22,E13,E7)</f>
        <v>4546219</v>
      </c>
      <c r="F52" s="182">
        <f>SUM(F36,F22,F13,F7)</f>
        <v>4546219</v>
      </c>
    </row>
    <row r="54" spans="1:6" ht="12.75">
      <c r="A54" s="401" t="s">
        <v>120</v>
      </c>
      <c r="B54" s="401"/>
      <c r="C54" s="401"/>
      <c r="D54" s="401"/>
      <c r="E54" s="401"/>
      <c r="F54" s="401"/>
    </row>
    <row r="55" spans="1:5" ht="12.75">
      <c r="A55" s="402" t="s">
        <v>98</v>
      </c>
      <c r="B55" s="403"/>
      <c r="C55" s="404"/>
      <c r="D55" s="186" t="s">
        <v>33</v>
      </c>
      <c r="E55" s="185" t="s">
        <v>121</v>
      </c>
    </row>
    <row r="56" spans="1:5" ht="12.75">
      <c r="A56" s="185" t="s">
        <v>30</v>
      </c>
      <c r="B56" s="185" t="s">
        <v>122</v>
      </c>
      <c r="C56" s="185" t="s">
        <v>32</v>
      </c>
      <c r="D56" s="186"/>
      <c r="E56" s="187" t="s">
        <v>123</v>
      </c>
    </row>
    <row r="57" spans="1:6" ht="13.5" thickBot="1">
      <c r="A57" s="188">
        <v>1</v>
      </c>
      <c r="B57" s="188">
        <v>2</v>
      </c>
      <c r="C57" s="188">
        <v>3</v>
      </c>
      <c r="D57" s="189">
        <v>4</v>
      </c>
      <c r="E57" s="188">
        <v>6</v>
      </c>
      <c r="F57" s="190"/>
    </row>
    <row r="58" spans="1:5" ht="13.5" thickBot="1">
      <c r="A58" s="174">
        <v>750</v>
      </c>
      <c r="B58" s="166"/>
      <c r="C58" s="166"/>
      <c r="D58" s="54" t="s">
        <v>45</v>
      </c>
      <c r="E58" s="168">
        <v>50000</v>
      </c>
    </row>
    <row r="59" spans="1:6" ht="12.75">
      <c r="A59" s="170"/>
      <c r="B59" s="170">
        <v>75011</v>
      </c>
      <c r="C59" s="170"/>
      <c r="D59" s="56" t="s">
        <v>111</v>
      </c>
      <c r="E59" s="171">
        <v>50000</v>
      </c>
      <c r="F59" s="191"/>
    </row>
    <row r="60" spans="1:6" ht="39" thickBot="1">
      <c r="A60" s="192"/>
      <c r="B60" s="192"/>
      <c r="C60" s="192">
        <v>2350</v>
      </c>
      <c r="D60" s="193" t="s">
        <v>124</v>
      </c>
      <c r="E60" s="194">
        <v>50000</v>
      </c>
      <c r="F60" s="191"/>
    </row>
    <row r="61" spans="1:5" ht="13.5" thickBot="1">
      <c r="A61" s="174">
        <v>852</v>
      </c>
      <c r="B61" s="166"/>
      <c r="C61" s="166"/>
      <c r="D61" s="54" t="s">
        <v>42</v>
      </c>
      <c r="E61" s="168">
        <v>1300</v>
      </c>
    </row>
    <row r="62" spans="1:6" ht="25.5">
      <c r="A62" s="170"/>
      <c r="B62" s="170">
        <v>85228</v>
      </c>
      <c r="C62" s="170"/>
      <c r="D62" s="56" t="s">
        <v>125</v>
      </c>
      <c r="E62" s="171">
        <v>1300</v>
      </c>
      <c r="F62" s="191"/>
    </row>
    <row r="63" spans="1:6" ht="22.5">
      <c r="A63" s="172"/>
      <c r="B63" s="172"/>
      <c r="C63" s="172">
        <v>2350</v>
      </c>
      <c r="D63" s="61" t="s">
        <v>124</v>
      </c>
      <c r="E63" s="92">
        <v>1300</v>
      </c>
      <c r="F63" s="159"/>
    </row>
    <row r="64" spans="1:5" ht="12.75">
      <c r="A64" s="161" t="s">
        <v>126</v>
      </c>
      <c r="B64" s="161"/>
      <c r="C64" s="161"/>
      <c r="D64" s="162"/>
      <c r="E64" s="182">
        <v>51300</v>
      </c>
    </row>
    <row r="66" spans="4:6" ht="12.75">
      <c r="D66"/>
      <c r="E66" s="22" t="s">
        <v>164</v>
      </c>
      <c r="F66" s="4"/>
    </row>
    <row r="67" spans="4:6" ht="12.75">
      <c r="D67"/>
      <c r="E67" s="22" t="s">
        <v>165</v>
      </c>
      <c r="F67" s="4"/>
    </row>
    <row r="68" spans="4:6" ht="12.75">
      <c r="D68"/>
      <c r="E68" s="22" t="s">
        <v>166</v>
      </c>
      <c r="F68" s="4"/>
    </row>
    <row r="69" spans="4:6" ht="12.75">
      <c r="D69"/>
      <c r="E69" s="22" t="s">
        <v>167</v>
      </c>
      <c r="F69" s="4"/>
    </row>
    <row r="70" spans="4:6" ht="12.75">
      <c r="D70"/>
      <c r="E70"/>
      <c r="F70" s="231"/>
    </row>
  </sheetData>
  <mergeCells count="2">
    <mergeCell ref="A54:F54"/>
    <mergeCell ref="A55:C55"/>
  </mergeCells>
  <printOptions/>
  <pageMargins left="0.7874015748031497" right="0.0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F7" sqref="F7"/>
    </sheetView>
  </sheetViews>
  <sheetFormatPr defaultColWidth="9.00390625" defaultRowHeight="12.75"/>
  <cols>
    <col min="9" max="9" width="13.375" style="348" bestFit="1" customWidth="1"/>
  </cols>
  <sheetData>
    <row r="1" spans="1:9" ht="12.75">
      <c r="A1" s="400" t="s">
        <v>327</v>
      </c>
      <c r="B1" s="400"/>
      <c r="C1" s="400"/>
      <c r="D1" s="400"/>
      <c r="E1" s="400"/>
      <c r="F1" s="400"/>
      <c r="G1" s="400"/>
      <c r="H1" s="400"/>
      <c r="I1" s="400"/>
    </row>
    <row r="2" spans="1:9" ht="12.75">
      <c r="A2" s="400" t="s">
        <v>258</v>
      </c>
      <c r="B2" s="400"/>
      <c r="C2" s="400"/>
      <c r="D2" s="400"/>
      <c r="E2" s="400"/>
      <c r="F2" s="400"/>
      <c r="G2" s="400"/>
      <c r="H2" s="400"/>
      <c r="I2" s="400"/>
    </row>
    <row r="4" spans="1:9" s="341" customFormat="1" ht="12.75">
      <c r="A4" s="341" t="s">
        <v>259</v>
      </c>
      <c r="I4" s="349"/>
    </row>
    <row r="6" spans="1:9" ht="12.75">
      <c r="A6" t="s">
        <v>260</v>
      </c>
      <c r="I6" s="348">
        <v>39000</v>
      </c>
    </row>
    <row r="7" spans="1:9" ht="12.75">
      <c r="A7" t="s">
        <v>261</v>
      </c>
      <c r="I7" s="348">
        <v>10000</v>
      </c>
    </row>
    <row r="8" spans="1:9" ht="12.75">
      <c r="A8" t="s">
        <v>262</v>
      </c>
      <c r="I8" s="348">
        <v>80000</v>
      </c>
    </row>
    <row r="9" spans="1:9" ht="12.75">
      <c r="A9" t="s">
        <v>263</v>
      </c>
      <c r="I9" s="348">
        <v>33332</v>
      </c>
    </row>
    <row r="10" spans="1:9" ht="12.75">
      <c r="A10" t="s">
        <v>264</v>
      </c>
      <c r="I10" s="348">
        <v>35000</v>
      </c>
    </row>
    <row r="11" spans="1:9" ht="12.75">
      <c r="A11" t="s">
        <v>265</v>
      </c>
      <c r="I11" s="348">
        <v>-10000</v>
      </c>
    </row>
    <row r="12" spans="1:9" ht="12.75">
      <c r="A12" t="s">
        <v>266</v>
      </c>
      <c r="I12" s="348">
        <v>16000</v>
      </c>
    </row>
    <row r="13" spans="1:9" ht="12.75">
      <c r="A13" t="s">
        <v>309</v>
      </c>
      <c r="I13" s="348">
        <v>126309</v>
      </c>
    </row>
    <row r="14" spans="1:9" ht="12.75">
      <c r="A14" s="341" t="s">
        <v>43</v>
      </c>
      <c r="B14" s="341"/>
      <c r="C14" s="341"/>
      <c r="D14" s="341"/>
      <c r="E14" s="341"/>
      <c r="F14" s="341"/>
      <c r="G14" s="341"/>
      <c r="H14" s="341"/>
      <c r="I14" s="349">
        <f>SUM(I6:I13)</f>
        <v>329641</v>
      </c>
    </row>
    <row r="15" spans="1:9" ht="12.75">
      <c r="A15" s="341" t="s">
        <v>267</v>
      </c>
      <c r="B15" s="341"/>
      <c r="C15" s="341"/>
      <c r="D15" s="341"/>
      <c r="E15" s="341"/>
      <c r="F15" s="341"/>
      <c r="G15" s="341"/>
      <c r="H15" s="341"/>
      <c r="I15" s="349"/>
    </row>
    <row r="16" ht="12.75">
      <c r="A16" t="s">
        <v>268</v>
      </c>
    </row>
    <row r="17" spans="1:9" ht="12.75">
      <c r="A17" t="s">
        <v>269</v>
      </c>
      <c r="I17" s="348">
        <v>30400</v>
      </c>
    </row>
    <row r="18" ht="12.75">
      <c r="A18" t="s">
        <v>270</v>
      </c>
    </row>
    <row r="19" spans="1:9" ht="12.75">
      <c r="A19" t="s">
        <v>271</v>
      </c>
      <c r="I19" s="348">
        <v>18602</v>
      </c>
    </row>
    <row r="20" ht="12.75">
      <c r="A20" t="s">
        <v>272</v>
      </c>
    </row>
    <row r="21" spans="1:9" ht="12.75">
      <c r="A21" t="s">
        <v>271</v>
      </c>
      <c r="I21" s="348">
        <v>85888</v>
      </c>
    </row>
    <row r="22" ht="12.75">
      <c r="A22" t="s">
        <v>273</v>
      </c>
    </row>
    <row r="23" spans="1:9" ht="12.75">
      <c r="A23" t="s">
        <v>274</v>
      </c>
      <c r="I23" s="348">
        <v>65</v>
      </c>
    </row>
    <row r="24" ht="12.75">
      <c r="A24" t="s">
        <v>303</v>
      </c>
    </row>
    <row r="25" spans="1:9" ht="12.75">
      <c r="A25" t="s">
        <v>304</v>
      </c>
      <c r="I25" s="348">
        <v>2230</v>
      </c>
    </row>
    <row r="26" ht="12.75">
      <c r="A26" t="s">
        <v>305</v>
      </c>
    </row>
    <row r="27" spans="1:9" ht="12.75">
      <c r="A27" t="s">
        <v>306</v>
      </c>
      <c r="I27" s="348">
        <v>3150</v>
      </c>
    </row>
    <row r="28" ht="12.75">
      <c r="A28" t="s">
        <v>307</v>
      </c>
    </row>
    <row r="29" spans="1:9" ht="12.75">
      <c r="A29" t="s">
        <v>308</v>
      </c>
      <c r="I29" s="348">
        <v>34073</v>
      </c>
    </row>
    <row r="30" spans="1:9" ht="12.75">
      <c r="A30" s="341" t="s">
        <v>50</v>
      </c>
      <c r="I30" s="348">
        <f>SUM(I17,I19,I21,I23,I25,I27,I29)</f>
        <v>174408</v>
      </c>
    </row>
    <row r="31" ht="12.75">
      <c r="A31" s="341" t="s">
        <v>275</v>
      </c>
    </row>
    <row r="32" spans="1:9" s="350" customFormat="1" ht="12.75">
      <c r="A32" s="350" t="s">
        <v>276</v>
      </c>
      <c r="I32" s="351">
        <v>50149</v>
      </c>
    </row>
    <row r="33" spans="1:9" s="350" customFormat="1" ht="12.75">
      <c r="A33" s="350" t="s">
        <v>277</v>
      </c>
      <c r="I33" s="351"/>
    </row>
    <row r="34" spans="1:9" ht="12.75">
      <c r="A34" s="341" t="s">
        <v>51</v>
      </c>
      <c r="B34" s="341"/>
      <c r="C34" s="341"/>
      <c r="D34" s="341"/>
      <c r="E34" s="341"/>
      <c r="F34" s="341"/>
      <c r="G34" s="341"/>
      <c r="H34" s="341"/>
      <c r="I34" s="349">
        <f>SUM(I32,I30,I14)</f>
        <v>554198</v>
      </c>
    </row>
    <row r="35" spans="1:9" ht="12.75">
      <c r="A35" s="341"/>
      <c r="B35" s="341"/>
      <c r="C35" s="341"/>
      <c r="D35" s="341"/>
      <c r="E35" s="341"/>
      <c r="F35" s="341"/>
      <c r="G35" s="341"/>
      <c r="H35" s="341"/>
      <c r="I35" s="349"/>
    </row>
    <row r="36" spans="1:9" ht="12.75">
      <c r="A36" s="341" t="s">
        <v>278</v>
      </c>
      <c r="B36" s="341"/>
      <c r="C36" s="341"/>
      <c r="D36" s="341"/>
      <c r="E36" s="341"/>
      <c r="F36" s="341"/>
      <c r="G36" s="341"/>
      <c r="H36" s="341"/>
      <c r="I36" s="349"/>
    </row>
    <row r="37" spans="1:9" s="350" customFormat="1" ht="12.75">
      <c r="A37" s="350" t="s">
        <v>279</v>
      </c>
      <c r="I37" s="351"/>
    </row>
    <row r="38" spans="1:9" s="350" customFormat="1" ht="12.75">
      <c r="A38" s="350" t="s">
        <v>280</v>
      </c>
      <c r="I38" s="351"/>
    </row>
    <row r="39" spans="4:6" ht="12.75">
      <c r="D39" s="157"/>
      <c r="F39" s="231"/>
    </row>
    <row r="40" spans="4:6" ht="12.75">
      <c r="D40" s="157"/>
      <c r="F40" t="s">
        <v>164</v>
      </c>
    </row>
    <row r="41" spans="4:6" ht="12.75">
      <c r="D41" s="157"/>
      <c r="F41" t="s">
        <v>165</v>
      </c>
    </row>
    <row r="43" ht="12.75">
      <c r="F43" t="s">
        <v>166</v>
      </c>
    </row>
    <row r="44" ht="12.75">
      <c r="F44" t="s">
        <v>167</v>
      </c>
    </row>
    <row r="45" ht="12.75">
      <c r="F45" s="231"/>
    </row>
    <row r="46" ht="12.75">
      <c r="F46" s="231"/>
    </row>
    <row r="47" ht="12.75">
      <c r="F47" s="231"/>
    </row>
    <row r="48" ht="12.75">
      <c r="F48" s="231"/>
    </row>
    <row r="49" ht="12.75">
      <c r="F49" s="231"/>
    </row>
    <row r="50" ht="12.75">
      <c r="F50" s="231"/>
    </row>
    <row r="51" ht="12.75">
      <c r="F51" s="231"/>
    </row>
    <row r="52" ht="12.75">
      <c r="F52" s="231"/>
    </row>
    <row r="53" ht="12.75">
      <c r="F53" s="231"/>
    </row>
    <row r="54" ht="12.75">
      <c r="F54" s="231"/>
    </row>
    <row r="55" ht="12.75">
      <c r="F55" s="231"/>
    </row>
    <row r="56" ht="12.75">
      <c r="F56" s="231"/>
    </row>
    <row r="57" ht="12.75">
      <c r="F57" s="231"/>
    </row>
    <row r="58" ht="12.75">
      <c r="F58" s="231"/>
    </row>
    <row r="59" ht="12.75">
      <c r="F59" s="231"/>
    </row>
    <row r="60" ht="12.75">
      <c r="F60" s="231"/>
    </row>
    <row r="61" ht="12.75">
      <c r="F61" s="231"/>
    </row>
    <row r="62" ht="12.75">
      <c r="F62" s="231"/>
    </row>
    <row r="63" ht="12.75">
      <c r="F63" s="231"/>
    </row>
    <row r="64" ht="12.75">
      <c r="F64" s="231"/>
    </row>
    <row r="65" ht="12.75">
      <c r="F65" s="231"/>
    </row>
    <row r="66" ht="12.75">
      <c r="F66" s="231"/>
    </row>
    <row r="67" ht="12.75">
      <c r="F67" s="231"/>
    </row>
    <row r="68" ht="12.75">
      <c r="F68" s="231"/>
    </row>
    <row r="69" ht="12.75">
      <c r="F69" s="231"/>
    </row>
    <row r="70" ht="12.75">
      <c r="F70" s="231"/>
    </row>
    <row r="71" ht="12.75">
      <c r="F71" s="231"/>
    </row>
    <row r="72" ht="12.75">
      <c r="F72" s="231"/>
    </row>
    <row r="73" ht="12.75">
      <c r="F73" s="231"/>
    </row>
    <row r="74" ht="12.75">
      <c r="F74" s="231"/>
    </row>
    <row r="75" ht="12.75">
      <c r="F75" s="231"/>
    </row>
    <row r="76" ht="12.75">
      <c r="F76" s="231"/>
    </row>
    <row r="77" ht="12.75">
      <c r="F77" s="231"/>
    </row>
    <row r="78" ht="12.75">
      <c r="F78" s="231"/>
    </row>
    <row r="79" ht="12.75">
      <c r="F79" s="231"/>
    </row>
    <row r="80" ht="12.75">
      <c r="F80" s="231"/>
    </row>
    <row r="81" ht="12.75">
      <c r="F81" s="231"/>
    </row>
    <row r="82" ht="12.75">
      <c r="F82" s="231"/>
    </row>
    <row r="83" ht="12.75">
      <c r="F83" s="231"/>
    </row>
    <row r="84" ht="12.75">
      <c r="F84" s="231"/>
    </row>
    <row r="85" ht="12.75">
      <c r="F85" s="231"/>
    </row>
    <row r="86" ht="12.75">
      <c r="F86" s="231"/>
    </row>
    <row r="87" ht="12.75">
      <c r="F87" s="231"/>
    </row>
    <row r="88" ht="12.75">
      <c r="F88" s="231"/>
    </row>
    <row r="89" ht="12.75">
      <c r="F89" s="231"/>
    </row>
    <row r="90" ht="12.75">
      <c r="F90" s="231"/>
    </row>
    <row r="91" ht="12.75">
      <c r="F91" s="231"/>
    </row>
    <row r="92" ht="12.75">
      <c r="F92" s="231"/>
    </row>
    <row r="93" ht="12.75">
      <c r="F93" s="231"/>
    </row>
    <row r="94" ht="12.75">
      <c r="F94" s="231"/>
    </row>
    <row r="95" ht="12.75">
      <c r="F95" s="231"/>
    </row>
    <row r="96" ht="12.75">
      <c r="F96" s="231"/>
    </row>
    <row r="97" ht="12.75">
      <c r="F97" s="231"/>
    </row>
    <row r="98" ht="12.75">
      <c r="F98" s="231"/>
    </row>
    <row r="99" ht="12.75">
      <c r="F99" s="231"/>
    </row>
    <row r="100" ht="12.75">
      <c r="F100" s="231"/>
    </row>
    <row r="101" ht="12.75">
      <c r="F101" s="231"/>
    </row>
    <row r="102" ht="12.75">
      <c r="F102" s="231"/>
    </row>
    <row r="103" ht="12.75">
      <c r="F103" s="231"/>
    </row>
    <row r="104" ht="12.75">
      <c r="F104" s="231"/>
    </row>
    <row r="105" ht="12.75">
      <c r="F105" s="231"/>
    </row>
    <row r="106" ht="12.75">
      <c r="F106" s="231"/>
    </row>
    <row r="107" ht="12.75">
      <c r="F107" s="231"/>
    </row>
    <row r="108" ht="12.75">
      <c r="F108" s="231"/>
    </row>
    <row r="109" ht="12.75">
      <c r="F109" s="231"/>
    </row>
    <row r="110" ht="12.75">
      <c r="F110" s="231"/>
    </row>
    <row r="111" ht="12.75">
      <c r="F111" s="231"/>
    </row>
    <row r="112" ht="12.75">
      <c r="F112" s="231"/>
    </row>
    <row r="113" ht="12.75">
      <c r="F113" s="231"/>
    </row>
    <row r="114" ht="12.75">
      <c r="F114" s="231"/>
    </row>
    <row r="115" ht="12.75">
      <c r="F115" s="231"/>
    </row>
    <row r="116" ht="12.75">
      <c r="F116" s="231"/>
    </row>
    <row r="117" ht="12.75">
      <c r="F117" s="231"/>
    </row>
    <row r="118" ht="12.75">
      <c r="F118" s="231"/>
    </row>
    <row r="119" ht="12.75">
      <c r="F119" s="231"/>
    </row>
    <row r="120" ht="12.75">
      <c r="F120" s="231"/>
    </row>
    <row r="121" ht="12.75">
      <c r="F121" s="231"/>
    </row>
    <row r="122" ht="12.75">
      <c r="F122" s="231"/>
    </row>
    <row r="123" ht="12.75">
      <c r="F123" s="231"/>
    </row>
    <row r="124" ht="12.75">
      <c r="F124" s="231"/>
    </row>
    <row r="125" ht="12.75">
      <c r="F125" s="231"/>
    </row>
    <row r="126" ht="12.75">
      <c r="F126" s="231"/>
    </row>
    <row r="127" ht="12.75">
      <c r="F127" s="231"/>
    </row>
    <row r="128" ht="12.75">
      <c r="F128" s="231"/>
    </row>
    <row r="129" ht="12.75">
      <c r="F129" s="231"/>
    </row>
    <row r="130" ht="12.75">
      <c r="F130" s="231"/>
    </row>
    <row r="131" ht="12.75">
      <c r="F131" s="231"/>
    </row>
    <row r="132" ht="12.75">
      <c r="F132" s="231"/>
    </row>
    <row r="133" ht="12.75">
      <c r="F133" s="231"/>
    </row>
    <row r="134" ht="12.75">
      <c r="F134" s="231"/>
    </row>
    <row r="135" ht="12.75">
      <c r="F135" s="231"/>
    </row>
    <row r="136" ht="12.75">
      <c r="F136" s="231"/>
    </row>
    <row r="137" ht="12.75">
      <c r="F137" s="231"/>
    </row>
    <row r="138" ht="12.75">
      <c r="F138" s="231"/>
    </row>
    <row r="139" ht="12.75">
      <c r="F139" s="231"/>
    </row>
    <row r="140" ht="12.75">
      <c r="F140" s="231"/>
    </row>
    <row r="141" ht="12.75">
      <c r="F141" s="231"/>
    </row>
    <row r="142" ht="12.75">
      <c r="F142" s="231"/>
    </row>
    <row r="143" ht="12.75">
      <c r="F143" s="231"/>
    </row>
    <row r="144" ht="12.75">
      <c r="F144" s="231"/>
    </row>
    <row r="145" ht="12.75">
      <c r="F145" s="231"/>
    </row>
    <row r="146" ht="12.75">
      <c r="F146" s="231"/>
    </row>
    <row r="147" ht="12.75">
      <c r="F147" s="231"/>
    </row>
    <row r="148" ht="12.75">
      <c r="F148" s="231"/>
    </row>
    <row r="149" ht="12.75">
      <c r="F149" s="231"/>
    </row>
    <row r="150" ht="12.75">
      <c r="F150" s="231"/>
    </row>
    <row r="151" ht="12.75">
      <c r="F151" s="231"/>
    </row>
    <row r="152" ht="12.75">
      <c r="F152" s="231"/>
    </row>
    <row r="153" ht="12.75">
      <c r="F153" s="231"/>
    </row>
    <row r="154" ht="12.75">
      <c r="F154" s="231"/>
    </row>
    <row r="155" ht="12.75">
      <c r="F155" s="231"/>
    </row>
    <row r="156" ht="12.75">
      <c r="F156" s="231"/>
    </row>
    <row r="157" ht="12.75">
      <c r="F157" s="231"/>
    </row>
    <row r="158" ht="12.75">
      <c r="F158" s="231"/>
    </row>
    <row r="159" ht="12.75">
      <c r="F159" s="231"/>
    </row>
    <row r="160" ht="12.75">
      <c r="F160" s="231"/>
    </row>
    <row r="161" ht="12.75">
      <c r="F161" s="231"/>
    </row>
    <row r="162" ht="12.75">
      <c r="F162" s="231"/>
    </row>
    <row r="163" ht="12.75">
      <c r="F163" s="231"/>
    </row>
    <row r="164" ht="12.75">
      <c r="F164" s="231"/>
    </row>
    <row r="165" ht="12.75">
      <c r="F165" s="231"/>
    </row>
    <row r="166" ht="12.75">
      <c r="F166" s="231"/>
    </row>
    <row r="167" ht="12.75">
      <c r="F167" s="231"/>
    </row>
    <row r="168" ht="12.75">
      <c r="F168" s="231"/>
    </row>
    <row r="169" ht="12.75">
      <c r="F169" s="231"/>
    </row>
    <row r="170" ht="12.75">
      <c r="F170" s="231"/>
    </row>
    <row r="171" ht="12.75">
      <c r="F171" s="231"/>
    </row>
    <row r="172" ht="12.75">
      <c r="F172" s="231"/>
    </row>
    <row r="173" ht="12.75">
      <c r="F173" s="231"/>
    </row>
    <row r="174" ht="12.75">
      <c r="F174" s="231"/>
    </row>
    <row r="175" ht="12.75">
      <c r="F175" s="231"/>
    </row>
    <row r="176" ht="12.75">
      <c r="F176" s="231"/>
    </row>
    <row r="177" ht="12.75">
      <c r="F177" s="231"/>
    </row>
    <row r="178" ht="12.75">
      <c r="F178" s="231"/>
    </row>
    <row r="179" ht="12.75">
      <c r="F179" s="231"/>
    </row>
    <row r="180" ht="12.75">
      <c r="F180" s="231"/>
    </row>
    <row r="181" ht="12.75">
      <c r="F181" s="231"/>
    </row>
    <row r="182" ht="12.75">
      <c r="F182" s="231"/>
    </row>
    <row r="183" ht="12.75">
      <c r="F183" s="231"/>
    </row>
    <row r="184" ht="12.75">
      <c r="F184" s="231"/>
    </row>
    <row r="185" ht="12.75">
      <c r="F185" s="231"/>
    </row>
    <row r="186" ht="12.75">
      <c r="F186" s="231"/>
    </row>
    <row r="187" ht="12.75">
      <c r="F187" s="231"/>
    </row>
    <row r="188" ht="12.75">
      <c r="F188" s="231"/>
    </row>
    <row r="189" ht="12.75">
      <c r="F189" s="231"/>
    </row>
    <row r="190" ht="12.75">
      <c r="F190" s="231"/>
    </row>
    <row r="191" ht="12.75">
      <c r="F191" s="231"/>
    </row>
    <row r="192" ht="12.75">
      <c r="F192" s="231"/>
    </row>
    <row r="193" ht="12.75">
      <c r="F193" s="231"/>
    </row>
    <row r="194" ht="12.75">
      <c r="F194" s="231"/>
    </row>
    <row r="195" ht="12.75">
      <c r="F195" s="231"/>
    </row>
    <row r="196" ht="12.75">
      <c r="F196" s="231"/>
    </row>
    <row r="197" ht="12.75">
      <c r="F197" s="231"/>
    </row>
    <row r="198" ht="12.75">
      <c r="F198" s="231"/>
    </row>
    <row r="199" ht="12.75">
      <c r="F199" s="231"/>
    </row>
    <row r="200" ht="12.75">
      <c r="F200" s="231"/>
    </row>
    <row r="201" ht="12.75">
      <c r="F201" s="231"/>
    </row>
  </sheetData>
  <mergeCells count="2">
    <mergeCell ref="A1:I1"/>
    <mergeCell ref="A2:I2"/>
  </mergeCells>
  <printOptions/>
  <pageMargins left="0.75" right="0.75" top="1" bottom="1" header="0.5" footer="0.5"/>
  <pageSetup firstPageNumber="12" useFirstPageNumber="1"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8" sqref="C8"/>
    </sheetView>
  </sheetViews>
  <sheetFormatPr defaultColWidth="9.00390625" defaultRowHeight="12.75"/>
  <cols>
    <col min="1" max="1" width="5.375" style="0" customWidth="1"/>
    <col min="2" max="2" width="35.75390625" style="0" customWidth="1"/>
    <col min="3" max="3" width="38.375" style="0" customWidth="1"/>
    <col min="4" max="4" width="15.25390625" style="0" customWidth="1"/>
  </cols>
  <sheetData>
    <row r="1" ht="12.75">
      <c r="A1" t="s">
        <v>241</v>
      </c>
    </row>
    <row r="2" ht="12.75">
      <c r="A2" t="s">
        <v>97</v>
      </c>
    </row>
    <row r="3" ht="12.75">
      <c r="A3" t="s">
        <v>328</v>
      </c>
    </row>
    <row r="5" ht="12.75">
      <c r="A5" t="s">
        <v>242</v>
      </c>
    </row>
    <row r="6" ht="12.75">
      <c r="A6" t="s">
        <v>243</v>
      </c>
    </row>
    <row r="8" spans="1:4" ht="34.5" thickBot="1">
      <c r="A8" s="41" t="s">
        <v>244</v>
      </c>
      <c r="B8" s="47" t="s">
        <v>245</v>
      </c>
      <c r="C8" s="47" t="s">
        <v>246</v>
      </c>
      <c r="D8" s="47" t="s">
        <v>247</v>
      </c>
    </row>
    <row r="9" spans="1:4" s="341" customFormat="1" ht="13.5" thickBot="1">
      <c r="A9" s="289">
        <v>851</v>
      </c>
      <c r="B9" s="219" t="s">
        <v>232</v>
      </c>
      <c r="C9" s="142"/>
      <c r="D9" s="344">
        <v>30000</v>
      </c>
    </row>
    <row r="10" spans="1:4" s="10" customFormat="1" ht="12.75">
      <c r="A10" s="44">
        <v>85154</v>
      </c>
      <c r="B10" s="45" t="s">
        <v>233</v>
      </c>
      <c r="C10" s="44"/>
      <c r="D10" s="342">
        <v>30000</v>
      </c>
    </row>
    <row r="11" spans="1:4" ht="59.25" customHeight="1" thickBot="1">
      <c r="A11" s="47">
        <v>2820</v>
      </c>
      <c r="B11" s="41" t="s">
        <v>228</v>
      </c>
      <c r="C11" s="41" t="s">
        <v>248</v>
      </c>
      <c r="D11" s="343">
        <v>30000</v>
      </c>
    </row>
    <row r="12" spans="1:4" ht="13.5" thickBot="1">
      <c r="A12" s="289">
        <v>852</v>
      </c>
      <c r="B12" s="219" t="s">
        <v>249</v>
      </c>
      <c r="C12" s="219"/>
      <c r="D12" s="344">
        <v>3000</v>
      </c>
    </row>
    <row r="13" spans="1:4" s="10" customFormat="1" ht="12.75">
      <c r="A13" s="44">
        <v>85295</v>
      </c>
      <c r="B13" s="45" t="s">
        <v>39</v>
      </c>
      <c r="C13" s="45"/>
      <c r="D13" s="342">
        <v>3000</v>
      </c>
    </row>
    <row r="14" spans="1:4" ht="34.5" thickBot="1">
      <c r="A14" s="47">
        <v>2820</v>
      </c>
      <c r="B14" s="41" t="s">
        <v>228</v>
      </c>
      <c r="C14" s="41" t="s">
        <v>250</v>
      </c>
      <c r="D14" s="343">
        <v>3000</v>
      </c>
    </row>
    <row r="15" spans="1:4" ht="13.5" thickBot="1">
      <c r="A15" s="289">
        <v>750</v>
      </c>
      <c r="B15" s="219" t="s">
        <v>251</v>
      </c>
      <c r="C15" s="219"/>
      <c r="D15" s="344">
        <v>2000</v>
      </c>
    </row>
    <row r="16" spans="1:4" s="10" customFormat="1" ht="21.75">
      <c r="A16" s="44">
        <v>75075</v>
      </c>
      <c r="B16" s="45" t="s">
        <v>252</v>
      </c>
      <c r="C16" s="45"/>
      <c r="D16" s="342">
        <v>2000</v>
      </c>
    </row>
    <row r="17" spans="1:4" ht="34.5" thickBot="1">
      <c r="A17" s="47">
        <v>2820</v>
      </c>
      <c r="B17" s="41" t="s">
        <v>228</v>
      </c>
      <c r="C17" s="41" t="s">
        <v>253</v>
      </c>
      <c r="D17" s="343">
        <v>2000</v>
      </c>
    </row>
    <row r="18" spans="1:4" ht="23.25" thickBot="1">
      <c r="A18" s="289">
        <v>754</v>
      </c>
      <c r="B18" s="219" t="s">
        <v>225</v>
      </c>
      <c r="C18" s="219"/>
      <c r="D18" s="344">
        <f>SUM(D19)</f>
        <v>25500</v>
      </c>
    </row>
    <row r="19" spans="1:4" s="10" customFormat="1" ht="12.75">
      <c r="A19" s="44">
        <v>75412</v>
      </c>
      <c r="B19" s="45" t="s">
        <v>226</v>
      </c>
      <c r="C19" s="45"/>
      <c r="D19" s="342">
        <f>SUM(D20)</f>
        <v>25500</v>
      </c>
    </row>
    <row r="20" spans="1:4" ht="34.5" thickBot="1">
      <c r="A20" s="47">
        <v>2820</v>
      </c>
      <c r="B20" s="41" t="s">
        <v>228</v>
      </c>
      <c r="C20" s="41" t="s">
        <v>254</v>
      </c>
      <c r="D20" s="343">
        <v>25500</v>
      </c>
    </row>
    <row r="21" spans="1:4" ht="13.5" thickBot="1">
      <c r="A21" s="289">
        <v>926</v>
      </c>
      <c r="B21" s="219" t="s">
        <v>84</v>
      </c>
      <c r="C21" s="219"/>
      <c r="D21" s="344">
        <v>75000</v>
      </c>
    </row>
    <row r="22" spans="1:4" s="10" customFormat="1" ht="21.75" customHeight="1">
      <c r="A22" s="44">
        <v>92605</v>
      </c>
      <c r="B22" s="45" t="s">
        <v>85</v>
      </c>
      <c r="C22" s="45"/>
      <c r="D22" s="342">
        <v>75000</v>
      </c>
    </row>
    <row r="23" spans="1:4" ht="45">
      <c r="A23" s="339">
        <v>2820</v>
      </c>
      <c r="B23" s="61" t="s">
        <v>228</v>
      </c>
      <c r="C23" s="61" t="s">
        <v>255</v>
      </c>
      <c r="D23" s="340">
        <v>60000</v>
      </c>
    </row>
    <row r="24" spans="1:4" ht="45.75" thickBot="1">
      <c r="A24" s="47">
        <v>2820</v>
      </c>
      <c r="B24" s="41" t="s">
        <v>228</v>
      </c>
      <c r="C24" s="41" t="s">
        <v>256</v>
      </c>
      <c r="D24" s="343">
        <v>15000</v>
      </c>
    </row>
    <row r="25" spans="1:4" ht="13.5" thickBot="1">
      <c r="A25" s="345" t="s">
        <v>257</v>
      </c>
      <c r="B25" s="346"/>
      <c r="C25" s="346"/>
      <c r="D25" s="347">
        <f>SUM(D9,D12,D15,D18,D21)</f>
        <v>135500</v>
      </c>
    </row>
    <row r="28" ht="12.75">
      <c r="C28" t="s">
        <v>164</v>
      </c>
    </row>
    <row r="29" ht="12.75">
      <c r="C29" t="s">
        <v>165</v>
      </c>
    </row>
    <row r="31" ht="12.75">
      <c r="C31" t="s">
        <v>166</v>
      </c>
    </row>
    <row r="32" ht="12.75">
      <c r="C32" t="s">
        <v>167</v>
      </c>
    </row>
  </sheetData>
  <printOptions/>
  <pageMargins left="0.7874015748031497" right="0.03937007874015748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2007-11-07T08:39:53Z</cp:lastPrinted>
  <dcterms:created xsi:type="dcterms:W3CDTF">2007-11-02T08:30:46Z</dcterms:created>
  <dcterms:modified xsi:type="dcterms:W3CDTF">2007-11-07T08:24:18Z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