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9600" activeTab="3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<sst xmlns="http://schemas.openxmlformats.org/spreadsheetml/2006/main" count="344" uniqueCount="244">
  <si>
    <t xml:space="preserve">                                             Zarządzenie Nr 26/2006</t>
  </si>
  <si>
    <t xml:space="preserve">                                             Burmistrza Goliny</t>
  </si>
  <si>
    <t>Rady Miejskiej w Golinie</t>
  </si>
  <si>
    <t xml:space="preserve">                                             z dnia 9 listopada  2006 roku</t>
  </si>
  <si>
    <t>w sprawie zmiany budżetu  na rok 2007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</si>
  <si>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</si>
  <si>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</si>
  <si>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</si>
  <si>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art.. 175, 176, 182, 184 ust. 1, 2 i 3, art.188 ust. 2 i 195 ust. 2 i 3 ustawy z dnia 30 czerwca 2005 roku </t>
  </si>
  <si>
    <t xml:space="preserve">   o finansach publicznych  (Dz. U. z 2005 roku Nr 249 poz. 2104 ze zmianami)</t>
  </si>
  <si>
    <t xml:space="preserve">   Rada Miejska w Golinie uchwala, co następuje:</t>
  </si>
  <si>
    <t>§ 1</t>
  </si>
  <si>
    <t>W uchwale Nr IV/26/2007 Rady Miejskiej w Golinie z dnia 25 stycznia 2007 roku w sprawie</t>
  </si>
  <si>
    <t>uchwalenia budżetu Gminy Golina na rok 2007 zmienionej:</t>
  </si>
  <si>
    <t xml:space="preserve"> - Uchwałą Nr VII/37/2007 z dnia 19 marca 2007 roku</t>
  </si>
  <si>
    <t xml:space="preserve"> - Zarządzeniem Nr 10/2007 z dnia 30 marca 2007 roku</t>
  </si>
  <si>
    <t xml:space="preserve"> - Zarządzeniem Nr 13/2007 z dnia 27 kwietnia 2007 roku</t>
  </si>
  <si>
    <t xml:space="preserve"> - Zarządzeniem Nr 14/2007 z dnia 14 maja 2007 roku</t>
  </si>
  <si>
    <t xml:space="preserve"> - Uchwałą Nr X/50/2007 z dnia 21 maja 2007 roku</t>
  </si>
  <si>
    <t xml:space="preserve"> - Zarządzeniem Nr 20/2007 z dnia 11 czerwca 2007 roku unieważnionym Uchwałą Nr 14/613/2007 Kolegium RIO</t>
  </si>
  <si>
    <t xml:space="preserve">   z dnia 11 lipca 2007 roku</t>
  </si>
  <si>
    <t xml:space="preserve"> - Zarządzeniem Nr 21/2007 z dnia 28 czerwca 2007 roku</t>
  </si>
  <si>
    <t>wprowadza się następujące zmiany:</t>
  </si>
  <si>
    <t>§ 2</t>
  </si>
  <si>
    <t xml:space="preserve">     to jest do kwoty: </t>
  </si>
  <si>
    <t>zgodnie z załącznikiem nr 1</t>
  </si>
  <si>
    <t xml:space="preserve">     to jest do kwoty:</t>
  </si>
  <si>
    <t>zgodnie z załącznikiem nr 2 i 3</t>
  </si>
  <si>
    <t xml:space="preserve">    to jest do kwoty:</t>
  </si>
  <si>
    <t>zgodnie z załącznikiem nr 3</t>
  </si>
  <si>
    <r>
      <t xml:space="preserve">    poszczególnych programow w latach 2007 - 2009, zgodnie </t>
    </r>
    <r>
      <rPr>
        <b/>
        <i/>
        <sz val="8"/>
        <rFont val="Arial"/>
        <family val="2"/>
      </rPr>
      <t>z załącznikiem nr 6</t>
    </r>
  </si>
  <si>
    <t>§ 3</t>
  </si>
  <si>
    <t>Wykonanie uchwały powierza się Burmistrzowi Goliny.</t>
  </si>
  <si>
    <t>§ 4</t>
  </si>
  <si>
    <t>Uchwała  wchodzi w życie z dniem podjęcia i podlega ogłoszeniu na tablicy ogłoszeń w Urzędzie Miejskim w Golinie</t>
  </si>
  <si>
    <t xml:space="preserve"> i w Biuletynie Informacji Publicznej.</t>
  </si>
  <si>
    <t xml:space="preserve"> Przewodniczący Rady Miejskiej </t>
  </si>
  <si>
    <t xml:space="preserve">             Lech Kwiatkowski</t>
  </si>
  <si>
    <t>...........................................</t>
  </si>
  <si>
    <t xml:space="preserve">               ( podpis)</t>
  </si>
  <si>
    <t xml:space="preserve">                                              Załącznik Nr 1 do Uchwały Nr IV/26/2007</t>
  </si>
  <si>
    <t>Rady Miejskiej w Golinie z dnia 25 stycznia 2007 roku w sprawie uchwalenia budżetu na rok 2007</t>
  </si>
  <si>
    <t>Dz.</t>
  </si>
  <si>
    <t>Rozdział</t>
  </si>
  <si>
    <t>§</t>
  </si>
  <si>
    <t>Nazwa</t>
  </si>
  <si>
    <t xml:space="preserve"> Zwiększenie (+) Zmniejszenie (-) </t>
  </si>
  <si>
    <t xml:space="preserve"> Plan na rok 2007 </t>
  </si>
  <si>
    <t>1</t>
  </si>
  <si>
    <t>Rolnictwo i łowiectwo</t>
  </si>
  <si>
    <t>Transport i łączność</t>
  </si>
  <si>
    <t>Różne rozliczenia</t>
  </si>
  <si>
    <t>926</t>
  </si>
  <si>
    <t>Kultura fizyczna i sport</t>
  </si>
  <si>
    <t>Zadania w zakresie kultury fizycznej i sportu</t>
  </si>
  <si>
    <t>Razem dochody własne</t>
  </si>
  <si>
    <t>OGÓŁEM DOCHODY</t>
  </si>
  <si>
    <t>Rady Miejskiej w Golinie z dnia 25 stycznia  2007 r. w sprawie uchwalenia budżetu  na rok 2007</t>
  </si>
  <si>
    <t>Rozdz</t>
  </si>
  <si>
    <t xml:space="preserve">  Plan na rok 2007   </t>
  </si>
  <si>
    <t>3</t>
  </si>
  <si>
    <t>ZADANIA WŁASNE</t>
  </si>
  <si>
    <t>4270</t>
  </si>
  <si>
    <t>Zakup usług remontowych</t>
  </si>
  <si>
    <t>6050</t>
  </si>
  <si>
    <t>Wydatki inwestycyjne jednostek budżetowych</t>
  </si>
  <si>
    <t>801</t>
  </si>
  <si>
    <t>Oświata i wychowanie</t>
  </si>
  <si>
    <t>Szkoły podstawowe</t>
  </si>
  <si>
    <t>OGÓŁEM WYDATKI</t>
  </si>
  <si>
    <t xml:space="preserve">                                                                                                     </t>
  </si>
  <si>
    <t>Załącznik Nr 3 do Uchwały Nr IV/26/2007</t>
  </si>
  <si>
    <t>Rady Miejskiej w Golinie z dnia 25 stycznia 2005 r. w  sprawie uchwalenia budżetu na rok 2007</t>
  </si>
  <si>
    <t xml:space="preserve"> Wykaz wydatków majątkowych na rok 2007 </t>
  </si>
  <si>
    <t xml:space="preserve">Lp. </t>
  </si>
  <si>
    <t>Rozdz.</t>
  </si>
  <si>
    <t xml:space="preserve"> Plan na rok 2007 po zmianach </t>
  </si>
  <si>
    <t>01010</t>
  </si>
  <si>
    <t>Uporządkowanie gospodarki wodno-ściekowej na terenie Gmin członkowskich MZWiK w Subregionie Konińskim</t>
  </si>
  <si>
    <t xml:space="preserve"> -    </t>
  </si>
  <si>
    <t>60016</t>
  </si>
  <si>
    <t>Przebudowa ulic Nowa i Strażacka</t>
  </si>
  <si>
    <t>4</t>
  </si>
  <si>
    <t>Budowa dróg dojazdowych do gruntów rolnych: obręb Golina, Spławie, Węglew - Rosocha Kolonia</t>
  </si>
  <si>
    <t>5</t>
  </si>
  <si>
    <t xml:space="preserve">Budowa drogi gminnej  Węglew-Kraśnica </t>
  </si>
  <si>
    <t>Budowa ulic w mieście Golina</t>
  </si>
  <si>
    <t>Budowa chodników w mc. Radolina</t>
  </si>
  <si>
    <t>Wykup gruntu na cele publiczne</t>
  </si>
  <si>
    <t>Termomodernizacja  i nadbudowa  budynku administracyjnego Urzędu Miejskiego w Golinie</t>
  </si>
  <si>
    <t>Zakup sprzętu informatycznego i oprogramowania</t>
  </si>
  <si>
    <t>Modernizacja i rozbudowa budynków OSP Przyjma i Spławie</t>
  </si>
  <si>
    <t>Zakup samochodów pożarniczych</t>
  </si>
  <si>
    <t>Rozbudowa o aulę i studia dydaktyczno-artystyczne oraz przebudowie Szkoły Podstawowej w celu utworzenia zaplecza kulturalno-artystycznego miejscowości Radolina - I etap</t>
  </si>
  <si>
    <t>Wyposażenie  placu zabaw</t>
  </si>
  <si>
    <t>Budowa kanalizacji sanitarnej w miejscowości Golina</t>
  </si>
  <si>
    <t>Uporządkowanie Gospodarki Odpadami na terenie subregionu konińskiego</t>
  </si>
  <si>
    <t>Wydatki na zakup i objęcie akcji oraz wniesienie wkładów</t>
  </si>
  <si>
    <t>Zakup samochodu ciężarowego</t>
  </si>
  <si>
    <t>Zmiana systemu ogrzewania i termomodernizacja Biblioteki Publicznej w Golinie, Pl. Kazimierza 12</t>
  </si>
  <si>
    <t>Budowa hali widowiskowo sportowej</t>
  </si>
  <si>
    <t>Razem wydatki majątkowe</t>
  </si>
  <si>
    <t xml:space="preserve"> - Uchwałą Nr XI/53/2007 z dnia 19 lipca 2007 roku</t>
  </si>
  <si>
    <t xml:space="preserve"> 1) Uchwalone w § 1 ust. 1 dochody budżetu zwiększa się o kwotę 100 000,00 zł</t>
  </si>
  <si>
    <t>2) Uchwalone w § 2 ust. 1 wydatki budżetu gminy zwiększa   się o kwotę  100 000,00 zł</t>
  </si>
  <si>
    <t>Załącznik Nr 6 do Uchwały Nr IV/26/2007</t>
  </si>
  <si>
    <t>Wydatki na  wieloletnie programy inwestycyjne przewidziane do realizacji w latach 2007-2009 (WPI)</t>
  </si>
  <si>
    <t>Nazwa programu</t>
  </si>
  <si>
    <t>Cel</t>
  </si>
  <si>
    <t>Jedn. organiz. odpowiedzialna za realizację lub koordynująca</t>
  </si>
  <si>
    <t>Okres realizacji</t>
  </si>
  <si>
    <t>Łączne nakłady finansowe</t>
  </si>
  <si>
    <t xml:space="preserve">   Plan 2007 rok   </t>
  </si>
  <si>
    <t xml:space="preserve">  Plan na2008 rok  </t>
  </si>
  <si>
    <t xml:space="preserve">  Plan na2009 rok  </t>
  </si>
  <si>
    <t xml:space="preserve">  Plan na 2010 rok  </t>
  </si>
  <si>
    <t xml:space="preserve"> Plan na 2011 rok </t>
  </si>
  <si>
    <t>Zwiększenie ilości oczyszczonych ścieków, poprawa stanu środowiska, poprawa jakości i ilości wody</t>
  </si>
  <si>
    <t>ZMWiK Konin</t>
  </si>
  <si>
    <t>2006-2011</t>
  </si>
  <si>
    <t xml:space="preserve"> Wpłaty gmin i powiatów na rzecz innych jednostek samorządu terytorialnego oraz związków gmin lub związków powiatów na dofinansowanie zadań inwestycyjnych i zakupów inwestycyjnych</t>
  </si>
  <si>
    <t>Budowa ulic w mieście Golina wraz z odprowadzeniem wód deszczowych</t>
  </si>
  <si>
    <t>Poprawa jakości stanu dróg</t>
  </si>
  <si>
    <t>Urząd Miejski</t>
  </si>
  <si>
    <t>2006-2009</t>
  </si>
  <si>
    <t>Wydatki inwestycyjne w jednostkach budżetowych</t>
  </si>
  <si>
    <t>Budowa drogi gminnej Węglew Kraśnica</t>
  </si>
  <si>
    <t>Gospodarka komunalna i ochrona środowiska</t>
  </si>
  <si>
    <t>Uporządkowanie Gospodarki Odpadami na terenie Subregionu Konińskiego</t>
  </si>
  <si>
    <t>Poprawa stanu środowiska poprzez uporządkowanie gospodarki odpadami</t>
  </si>
  <si>
    <t>Związek Międzygminny Koniński Region Komunalny</t>
  </si>
  <si>
    <t>Budowa hali widowiskowo-sportowej i zagospodarowanie dzialki w miejscowości Golina</t>
  </si>
  <si>
    <t>Porawa zaplecza dla rozwoju fizycznego dzieci i młodzieży</t>
  </si>
  <si>
    <t xml:space="preserve"> -      </t>
  </si>
  <si>
    <t>OGÓŁEM</t>
  </si>
  <si>
    <t xml:space="preserve">  Przewodniczący Rady Miejskiej  </t>
  </si>
  <si>
    <t xml:space="preserve">     Lech Kwiatkowski </t>
  </si>
  <si>
    <t xml:space="preserve"> ................................................. </t>
  </si>
  <si>
    <t xml:space="preserve">                 (podpis) </t>
  </si>
  <si>
    <t>Różne rozliczenia finansowe</t>
  </si>
  <si>
    <t>Wpływy z różnych dochodów</t>
  </si>
  <si>
    <t>0970</t>
  </si>
  <si>
    <t>w sprawie zmiany budżetu na rok 2007</t>
  </si>
  <si>
    <t>Po wprawadzeniu zmian niniejszą Uchwałą budżet na rok 2007 wynosić będzie:</t>
  </si>
  <si>
    <t>Dochody</t>
  </si>
  <si>
    <t>Przychody</t>
  </si>
  <si>
    <t xml:space="preserve">w tym wolne środki </t>
  </si>
  <si>
    <t>Razem</t>
  </si>
  <si>
    <t>Wydatki</t>
  </si>
  <si>
    <t>Rozchody</t>
  </si>
  <si>
    <t>I. Dochody:</t>
  </si>
  <si>
    <t>Razem dochody</t>
  </si>
  <si>
    <t>II. Wydatki</t>
  </si>
  <si>
    <t>Razem wydatki</t>
  </si>
  <si>
    <t>Przewidywane wydatki na realizację remontu SP w Radolinie</t>
  </si>
  <si>
    <t>Oferta na wykonanie robót budowlanych</t>
  </si>
  <si>
    <t>Nadzór inwestorski</t>
  </si>
  <si>
    <t>Środki w budżecie</t>
  </si>
  <si>
    <t>z tego SP Kawnice</t>
  </si>
  <si>
    <t>Różnica</t>
  </si>
  <si>
    <t>Brakująca kwota w planie finansowym</t>
  </si>
  <si>
    <t>758</t>
  </si>
  <si>
    <t>Rezerwy ogólne i celowe</t>
  </si>
  <si>
    <t>4810</t>
  </si>
  <si>
    <t xml:space="preserve">Rezerwy </t>
  </si>
  <si>
    <t>5) Wydatki związane z wieloletnimi programami inwestycyjnymi z wyodrębnieniem wydatków na finansowanie</t>
  </si>
  <si>
    <t>§ 5</t>
  </si>
  <si>
    <t>Załącznik Nr 7  do Uchwały Nr IV/26/2007</t>
  </si>
  <si>
    <t xml:space="preserve">Rady Miejskiej w Golinie z dnia 25 stycznia 2007 r.  </t>
  </si>
  <si>
    <t>Wydatki na programy i projekty ze środków funduszy strukturalnych i Funduszu Spójności</t>
  </si>
  <si>
    <t>L.p</t>
  </si>
  <si>
    <t>Projekt</t>
  </si>
  <si>
    <t>Kategoria interwencji funduszy strukturanych</t>
  </si>
  <si>
    <t>Klasyfikacja (dział, rozdział)</t>
  </si>
  <si>
    <t>Wydatki w okresie realizcji Projektu (całkowita wartość Projektu) (6+7)</t>
  </si>
  <si>
    <t>w tym:</t>
  </si>
  <si>
    <t>Planowane wydatki</t>
  </si>
  <si>
    <t>Środki z budżetu krajowego</t>
  </si>
  <si>
    <t>Środki z budżetu UE</t>
  </si>
  <si>
    <t>2007 rok</t>
  </si>
  <si>
    <t>Wydatki razem (9+13)</t>
  </si>
  <si>
    <t>Wydatki razem (10+11+12)</t>
  </si>
  <si>
    <t>z tego, źródła finansowania</t>
  </si>
  <si>
    <t>Wydatki razem (14+15+16+17)</t>
  </si>
  <si>
    <t>pożyczki i kredyty</t>
  </si>
  <si>
    <t>obligacje</t>
  </si>
  <si>
    <t>pozostałe</t>
  </si>
  <si>
    <t>pożyczki na prefinansowanie z budżetu państwa</t>
  </si>
  <si>
    <t>1.</t>
  </si>
  <si>
    <t>Wydatki majątkowe razem:</t>
  </si>
  <si>
    <t>x</t>
  </si>
  <si>
    <t>1.1</t>
  </si>
  <si>
    <t>Program:</t>
  </si>
  <si>
    <t>16 REGIONALNYCH PROGRAMÓW OPERACYJNYCH</t>
  </si>
  <si>
    <t>Priorytet:</t>
  </si>
  <si>
    <t>Inwestycje w transport</t>
  </si>
  <si>
    <t>Nazwa projektu:</t>
  </si>
  <si>
    <t>Budowa ulic w mieście Golina wraz z odwodnieniem wód deszczowych</t>
  </si>
  <si>
    <t>Razem wydatki:</t>
  </si>
  <si>
    <t>Dz. 600</t>
  </si>
  <si>
    <t>z tego: 2006 r.</t>
  </si>
  <si>
    <t>2007 r.</t>
  </si>
  <si>
    <t>2008 r.</t>
  </si>
  <si>
    <t>2009 r.</t>
  </si>
  <si>
    <t>1.2</t>
  </si>
  <si>
    <t>Inwestyje w transport</t>
  </si>
  <si>
    <t>Budowa drogi gminnej Węglew -Kraśnica</t>
  </si>
  <si>
    <t>1.3</t>
  </si>
  <si>
    <t>Dz. 926</t>
  </si>
  <si>
    <t>92601</t>
  </si>
  <si>
    <t>2010 r.</t>
  </si>
  <si>
    <t>2011 r.</t>
  </si>
  <si>
    <t>Przewodniczący rady Miejskiej</t>
  </si>
  <si>
    <t xml:space="preserve">       Lech Kwiatkowski</t>
  </si>
  <si>
    <t>...............................................</t>
  </si>
  <si>
    <t>600</t>
  </si>
  <si>
    <t>Drogi publiczne gminne</t>
  </si>
  <si>
    <t>Uchwaloną w § 5 rezerwę ogólną zmniejsza się o kwotę 62 000,00 zł to jest do kwoty:</t>
  </si>
  <si>
    <t>6) Wydatki na programy i projekty realizowane ze środków funduszy strukturalnych i Funduszu Spójności,</t>
  </si>
  <si>
    <t xml:space="preserve">    zgodnie z załącznikiem nr 7</t>
  </si>
  <si>
    <t>z tytułu zwrotu środków wydatków niewygasających na dochody budżetu</t>
  </si>
  <si>
    <t xml:space="preserve">1) Realizacja zadania pn. Budowa dróg dojazdowych do pól </t>
  </si>
  <si>
    <t xml:space="preserve">    Oferta na wykonanie robót</t>
  </si>
  <si>
    <t xml:space="preserve">     Wydatki zaangażowane w I półroczu</t>
  </si>
  <si>
    <t xml:space="preserve">     Nadzór inwestorski</t>
  </si>
  <si>
    <t xml:space="preserve">      Razem wydatki</t>
  </si>
  <si>
    <t xml:space="preserve">    Dotychczasowe środki w budżecie</t>
  </si>
  <si>
    <t xml:space="preserve"> Brakujaca kwota w planie finansowym</t>
  </si>
  <si>
    <t>3) Sfinansowanie wydatków niewygasających - dokumentacja na budowę hali widowiskowo-sport.</t>
  </si>
  <si>
    <t>3) Uchwalone w § 2 ust.  2  pkt 1) wydatki bieżące zmniejsza się   się o kwotę 14 000,00 zł</t>
  </si>
  <si>
    <t>4) Uchwalone w § 2 ust. 2 pkt. 2 wydatki majątkowe zwiększa się o kwotę 114 000,00 zł</t>
  </si>
  <si>
    <t>Inwestycje w infrastrukturę ochrony zdrowia oraz infrastrukturę społeczną</t>
  </si>
  <si>
    <t>Budowa hali widowiskowo  sportowej i zgospodarowanie diałki w miejscowości Golina</t>
  </si>
  <si>
    <t>UCHWAŁA Nr XII/57/2007</t>
  </si>
  <si>
    <t>z dnia 31 lipca 2007 roku</t>
  </si>
  <si>
    <t>w brzmieniu nadanym Zał. Nr 1 do Uchwały  Nr XII/57/2007 z dnia 31 lipca 2007 roku</t>
  </si>
  <si>
    <t xml:space="preserve">                                              Załącznik Nr 2 do Uchwały Nr IV/26/2007</t>
  </si>
  <si>
    <t>w brzmieniu nadanym Zał. Nr 2 do Uchwały  Nr XII/57/2007 z dnia 31 lipca 2007 r.</t>
  </si>
  <si>
    <t xml:space="preserve">w brzmieniu nadanym Zał. Nr 3 do Uchwały  Nr XII/57/2007  z dnia 31 lipca 2007 roku  </t>
  </si>
  <si>
    <t>w brzmieniu nadanym Zał. Nr 6 do Uchwały  Nr XII/57/2007 z dnia 31 lipca 2007 r.</t>
  </si>
  <si>
    <t>w brzmieniu nadanym Zał. Nr 7 do Uchwały  Nr XII/57/2007 z dnia 31 lipca 2007 r.</t>
  </si>
  <si>
    <t>2) Remont budynku SP w Radolinie</t>
  </si>
  <si>
    <t xml:space="preserve">                                                    Uzasadnienie do Uchwały Nr XII/57/2007</t>
  </si>
  <si>
    <t xml:space="preserve">                                     z dnia 31 lipca 2007 roku  Rady Miejskiej w Golinie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</si>
</sst>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CE"/>
      <family val="0"/>
    </font>
    <font>
      <b/>
      <i/>
      <sz val="7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1" fontId="3" fillId="0" borderId="0" xfId="0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2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49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6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41" fontId="1" fillId="0" borderId="3" xfId="0" applyNumberFormat="1" applyFont="1" applyFill="1" applyBorder="1" applyAlignment="1">
      <alignment horizontal="right"/>
    </xf>
    <xf numFmtId="41" fontId="1" fillId="0" borderId="4" xfId="0" applyNumberFormat="1" applyFont="1" applyFill="1" applyBorder="1" applyAlignment="1">
      <alignment horizontal="right"/>
    </xf>
    <xf numFmtId="41" fontId="3" fillId="0" borderId="1" xfId="0" applyNumberFormat="1" applyFont="1" applyFill="1" applyBorder="1" applyAlignment="1">
      <alignment horizontal="right"/>
    </xf>
    <xf numFmtId="49" fontId="13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1" fontId="9" fillId="0" borderId="5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wrapText="1"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5" xfId="0" applyFont="1" applyBorder="1" applyAlignment="1">
      <alignment/>
    </xf>
    <xf numFmtId="0" fontId="10" fillId="0" borderId="1" xfId="0" applyFont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49" fontId="15" fillId="0" borderId="2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vertical="center" wrapText="1" shrinkToFit="1"/>
    </xf>
    <xf numFmtId="42" fontId="15" fillId="0" borderId="4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3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1" fontId="3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1" fontId="4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41" fontId="9" fillId="0" borderId="5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wrapText="1"/>
    </xf>
    <xf numFmtId="41" fontId="4" fillId="0" borderId="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41" fontId="9" fillId="0" borderId="12" xfId="0" applyNumberFormat="1" applyFont="1" applyFill="1" applyBorder="1" applyAlignment="1">
      <alignment horizontal="center" wrapText="1"/>
    </xf>
    <xf numFmtId="41" fontId="9" fillId="0" borderId="13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 wrapText="1"/>
    </xf>
    <xf numFmtId="41" fontId="3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41" fontId="4" fillId="0" borderId="4" xfId="0" applyNumberFormat="1" applyFont="1" applyFill="1" applyBorder="1" applyAlignment="1">
      <alignment wrapText="1"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41" fontId="12" fillId="0" borderId="3" xfId="0" applyNumberFormat="1" applyFont="1" applyFill="1" applyBorder="1" applyAlignment="1">
      <alignment wrapText="1"/>
    </xf>
    <xf numFmtId="41" fontId="12" fillId="0" borderId="4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41" fontId="10" fillId="0" borderId="5" xfId="0" applyNumberFormat="1" applyFont="1" applyFill="1" applyBorder="1" applyAlignment="1">
      <alignment/>
    </xf>
    <xf numFmtId="0" fontId="10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41" fontId="10" fillId="0" borderId="6" xfId="0" applyNumberFormat="1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/>
    </xf>
    <xf numFmtId="41" fontId="10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2" fontId="2" fillId="0" borderId="0" xfId="0" applyNumberFormat="1" applyFont="1" applyFill="1" applyAlignment="1">
      <alignment/>
    </xf>
    <xf numFmtId="0" fontId="18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41" fontId="3" fillId="0" borderId="0" xfId="0" applyNumberFormat="1" applyFont="1" applyFill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/>
    </xf>
    <xf numFmtId="4" fontId="13" fillId="2" borderId="3" xfId="0" applyNumberFormat="1" applyFont="1" applyFill="1" applyBorder="1" applyAlignment="1">
      <alignment/>
    </xf>
    <xf numFmtId="4" fontId="13" fillId="2" borderId="4" xfId="0" applyNumberFormat="1" applyFont="1" applyFill="1" applyBorder="1" applyAlignment="1">
      <alignment/>
    </xf>
    <xf numFmtId="4" fontId="11" fillId="0" borderId="5" xfId="0" applyNumberFormat="1" applyFont="1" applyBorder="1" applyAlignment="1">
      <alignment/>
    </xf>
    <xf numFmtId="0" fontId="18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8" fillId="0" borderId="6" xfId="0" applyFont="1" applyBorder="1" applyAlignment="1">
      <alignment wrapText="1"/>
    </xf>
    <xf numFmtId="4" fontId="18" fillId="0" borderId="6" xfId="0" applyNumberFormat="1" applyFont="1" applyBorder="1" applyAlignment="1">
      <alignment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/>
    </xf>
    <xf numFmtId="4" fontId="11" fillId="0" borderId="6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/>
    </xf>
    <xf numFmtId="4" fontId="18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41" fontId="13" fillId="2" borderId="3" xfId="0" applyNumberFormat="1" applyFont="1" applyFill="1" applyBorder="1" applyAlignment="1">
      <alignment/>
    </xf>
    <xf numFmtId="3" fontId="13" fillId="2" borderId="3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41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41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0" fontId="0" fillId="0" borderId="6" xfId="0" applyBorder="1" applyAlignment="1">
      <alignment wrapText="1"/>
    </xf>
    <xf numFmtId="4" fontId="12" fillId="0" borderId="6" xfId="0" applyNumberFormat="1" applyFont="1" applyBorder="1" applyAlignment="1">
      <alignment/>
    </xf>
    <xf numFmtId="41" fontId="1" fillId="0" borderId="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/>
    </xf>
    <xf numFmtId="49" fontId="13" fillId="0" borderId="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44" fontId="6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44" fontId="13" fillId="0" borderId="0" xfId="0" applyNumberFormat="1" applyFont="1" applyFill="1" applyAlignment="1">
      <alignment/>
    </xf>
    <xf numFmtId="43" fontId="13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41" fontId="12" fillId="0" borderId="18" xfId="0" applyNumberFormat="1" applyFont="1" applyFill="1" applyBorder="1" applyAlignment="1">
      <alignment/>
    </xf>
    <xf numFmtId="41" fontId="12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4" fontId="3" fillId="0" borderId="0" xfId="0" applyNumberFormat="1" applyFont="1" applyFill="1" applyAlignment="1">
      <alignment horizontal="center"/>
    </xf>
    <xf numFmtId="41" fontId="18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4" fillId="0" borderId="6" xfId="0" applyFont="1" applyBorder="1" applyAlignment="1">
      <alignment/>
    </xf>
    <xf numFmtId="0" fontId="14" fillId="0" borderId="20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2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1" fontId="14" fillId="0" borderId="3" xfId="0" applyNumberFormat="1" applyFont="1" applyBorder="1" applyAlignment="1">
      <alignment/>
    </xf>
    <xf numFmtId="41" fontId="14" fillId="0" borderId="4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2" borderId="5" xfId="0" applyFont="1" applyFill="1" applyBorder="1" applyAlignment="1">
      <alignment/>
    </xf>
    <xf numFmtId="41" fontId="15" fillId="2" borderId="5" xfId="0" applyNumberFormat="1" applyFont="1" applyFill="1" applyBorder="1" applyAlignment="1">
      <alignment/>
    </xf>
    <xf numFmtId="41" fontId="15" fillId="2" borderId="29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41" fontId="15" fillId="0" borderId="5" xfId="0" applyNumberFormat="1" applyFont="1" applyBorder="1" applyAlignment="1">
      <alignment/>
    </xf>
    <xf numFmtId="41" fontId="14" fillId="0" borderId="6" xfId="0" applyNumberFormat="1" applyFont="1" applyBorder="1" applyAlignment="1">
      <alignment/>
    </xf>
    <xf numFmtId="41" fontId="14" fillId="0" borderId="30" xfId="0" applyNumberFormat="1" applyFont="1" applyBorder="1" applyAlignment="1">
      <alignment/>
    </xf>
    <xf numFmtId="0" fontId="14" fillId="0" borderId="6" xfId="0" applyFont="1" applyBorder="1" applyAlignment="1">
      <alignment horizontal="left"/>
    </xf>
    <xf numFmtId="0" fontId="14" fillId="0" borderId="31" xfId="0" applyFont="1" applyBorder="1" applyAlignment="1">
      <alignment/>
    </xf>
    <xf numFmtId="41" fontId="15" fillId="0" borderId="20" xfId="0" applyNumberFormat="1" applyFont="1" applyBorder="1" applyAlignment="1">
      <alignment/>
    </xf>
    <xf numFmtId="41" fontId="14" fillId="0" borderId="20" xfId="0" applyNumberFormat="1" applyFont="1" applyBorder="1" applyAlignment="1">
      <alignment/>
    </xf>
    <xf numFmtId="41" fontId="14" fillId="0" borderId="21" xfId="0" applyNumberFormat="1" applyFont="1" applyBorder="1" applyAlignment="1">
      <alignment/>
    </xf>
    <xf numFmtId="0" fontId="15" fillId="0" borderId="32" xfId="0" applyFont="1" applyBorder="1" applyAlignment="1">
      <alignment/>
    </xf>
    <xf numFmtId="41" fontId="14" fillId="0" borderId="5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34" xfId="0" applyFont="1" applyBorder="1" applyAlignment="1">
      <alignment/>
    </xf>
    <xf numFmtId="41" fontId="15" fillId="0" borderId="5" xfId="0" applyNumberFormat="1" applyFont="1" applyFill="1" applyBorder="1" applyAlignment="1">
      <alignment/>
    </xf>
    <xf numFmtId="49" fontId="14" fillId="0" borderId="6" xfId="0" applyNumberFormat="1" applyFont="1" applyBorder="1" applyAlignment="1">
      <alignment horizontal="left"/>
    </xf>
    <xf numFmtId="0" fontId="14" fillId="0" borderId="14" xfId="0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15" xfId="0" applyNumberFormat="1" applyFont="1" applyBorder="1" applyAlignment="1">
      <alignment/>
    </xf>
    <xf numFmtId="0" fontId="14" fillId="0" borderId="35" xfId="0" applyFont="1" applyBorder="1" applyAlignment="1">
      <alignment/>
    </xf>
    <xf numFmtId="41" fontId="15" fillId="0" borderId="2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9" fontId="16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wrapText="1"/>
    </xf>
    <xf numFmtId="3" fontId="5" fillId="0" borderId="37" xfId="0" applyNumberFormat="1" applyFont="1" applyFill="1" applyBorder="1" applyAlignment="1">
      <alignment/>
    </xf>
    <xf numFmtId="41" fontId="5" fillId="0" borderId="38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41" fontId="4" fillId="0" borderId="18" xfId="0" applyNumberFormat="1" applyFont="1" applyFill="1" applyBorder="1" applyAlignment="1">
      <alignment wrapText="1"/>
    </xf>
    <xf numFmtId="41" fontId="4" fillId="0" borderId="19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16" fillId="0" borderId="5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/>
    </xf>
    <xf numFmtId="0" fontId="20" fillId="0" borderId="5" xfId="0" applyFont="1" applyFill="1" applyBorder="1" applyAlignment="1">
      <alignment/>
    </xf>
    <xf numFmtId="49" fontId="20" fillId="0" borderId="5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3" fontId="20" fillId="0" borderId="5" xfId="0" applyNumberFormat="1" applyFont="1" applyFill="1" applyBorder="1" applyAlignment="1">
      <alignment/>
    </xf>
    <xf numFmtId="41" fontId="20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6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1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15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20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workbookViewId="0" topLeftCell="A196">
      <selection activeCell="F172" sqref="F172:G172"/>
    </sheetView>
  </sheetViews>
  <sheetFormatPr defaultColWidth="9.00390625" defaultRowHeight="12.75"/>
  <cols>
    <col min="1" max="1" width="4.25390625" style="17" customWidth="1"/>
    <col min="2" max="2" width="6.125" style="12" customWidth="1"/>
    <col min="3" max="3" width="6.625" style="13" customWidth="1"/>
    <col min="4" max="4" width="39.25390625" style="14" customWidth="1"/>
    <col min="5" max="5" width="18.25390625" style="160" customWidth="1"/>
    <col min="6" max="6" width="15.625" style="8" customWidth="1"/>
    <col min="7" max="7" width="12.25390625" style="0" bestFit="1" customWidth="1"/>
    <col min="8" max="8" width="11.125" style="0" bestFit="1" customWidth="1"/>
    <col min="9" max="9" width="12.125" style="0" bestFit="1" customWidth="1"/>
  </cols>
  <sheetData>
    <row r="1" spans="1:6" ht="12.75">
      <c r="A1" s="1" t="s">
        <v>0</v>
      </c>
      <c r="B1" s="1"/>
      <c r="C1" s="2"/>
      <c r="D1" s="3" t="s">
        <v>233</v>
      </c>
      <c r="E1" s="1"/>
      <c r="F1" s="1"/>
    </row>
    <row r="2" spans="1:6" ht="12.75">
      <c r="A2" s="1" t="s">
        <v>1</v>
      </c>
      <c r="B2" s="1"/>
      <c r="C2" s="2"/>
      <c r="D2" s="3" t="s">
        <v>2</v>
      </c>
      <c r="E2" s="1"/>
      <c r="F2" s="1"/>
    </row>
    <row r="3" spans="1:6" ht="12.75">
      <c r="A3" s="1" t="s">
        <v>3</v>
      </c>
      <c r="B3" s="1"/>
      <c r="C3" s="2"/>
      <c r="D3" s="3" t="s">
        <v>234</v>
      </c>
      <c r="E3" s="4"/>
      <c r="F3" s="4"/>
    </row>
    <row r="4" spans="1:5" ht="12.75">
      <c r="A4" s="3" t="s">
        <v>4</v>
      </c>
      <c r="B4" s="3"/>
      <c r="C4" s="5"/>
      <c r="D4" s="6"/>
      <c r="E4" s="7"/>
    </row>
    <row r="5" spans="1:5" ht="12.75">
      <c r="A5" s="9" t="s">
        <v>5</v>
      </c>
      <c r="B5" s="9"/>
      <c r="C5" s="10"/>
      <c r="D5" s="11"/>
      <c r="E5" s="7"/>
    </row>
    <row r="6" spans="1:5" ht="12.75">
      <c r="A6" s="12" t="s">
        <v>6</v>
      </c>
      <c r="E6" s="7"/>
    </row>
    <row r="7" spans="1:5" ht="12.75">
      <c r="A7" s="12" t="s">
        <v>7</v>
      </c>
      <c r="E7" s="7"/>
    </row>
    <row r="8" spans="1:5" ht="12.75">
      <c r="A8" s="12" t="s">
        <v>8</v>
      </c>
      <c r="E8" s="7"/>
    </row>
    <row r="9" spans="1:5" ht="12.75">
      <c r="A9" s="1" t="s">
        <v>9</v>
      </c>
      <c r="E9" s="7"/>
    </row>
    <row r="10" spans="1:5" ht="12.75">
      <c r="A10" s="15" t="s">
        <v>10</v>
      </c>
      <c r="B10" s="9"/>
      <c r="C10" s="10"/>
      <c r="D10" s="11"/>
      <c r="E10" s="7"/>
    </row>
    <row r="11" spans="1:6" ht="12.75">
      <c r="A11" s="307" t="s">
        <v>11</v>
      </c>
      <c r="B11" s="308"/>
      <c r="C11" s="308"/>
      <c r="D11" s="308"/>
      <c r="E11" s="308"/>
      <c r="F11" s="308"/>
    </row>
    <row r="12" spans="2:6" ht="12.75">
      <c r="B12" t="s">
        <v>12</v>
      </c>
      <c r="C12"/>
      <c r="D12"/>
      <c r="E12"/>
      <c r="F12"/>
    </row>
    <row r="13" spans="2:6" ht="12.75">
      <c r="B13" t="s">
        <v>13</v>
      </c>
      <c r="C13"/>
      <c r="D13"/>
      <c r="E13"/>
      <c r="F13"/>
    </row>
    <row r="14" spans="2:6" ht="12.75">
      <c r="B14" s="18" t="s">
        <v>14</v>
      </c>
      <c r="C14" s="18"/>
      <c r="D14" s="18"/>
      <c r="E14" s="19"/>
      <c r="F14" s="19"/>
    </row>
    <row r="15" spans="2:6" ht="12.75">
      <c r="B15" s="18" t="s">
        <v>15</v>
      </c>
      <c r="C15" s="18"/>
      <c r="D15" s="18"/>
      <c r="E15" s="19"/>
      <c r="F15" s="19"/>
    </row>
    <row r="16" spans="2:6" ht="12.75">
      <c r="B16" s="18" t="s">
        <v>16</v>
      </c>
      <c r="C16" s="18"/>
      <c r="D16" s="18"/>
      <c r="E16" s="19"/>
      <c r="F16" s="19"/>
    </row>
    <row r="17" spans="2:6" ht="12.75">
      <c r="B17" s="18" t="s">
        <v>17</v>
      </c>
      <c r="C17" s="18"/>
      <c r="D17" s="18"/>
      <c r="E17" s="19"/>
      <c r="F17" s="19"/>
    </row>
    <row r="18" spans="2:6" ht="12.75">
      <c r="B18" s="18" t="s">
        <v>18</v>
      </c>
      <c r="C18" s="18"/>
      <c r="D18" s="18"/>
      <c r="E18" s="19"/>
      <c r="F18" s="19"/>
    </row>
    <row r="19" spans="2:6" ht="12.75">
      <c r="B19" s="18" t="s">
        <v>19</v>
      </c>
      <c r="C19" s="18"/>
      <c r="D19" s="18"/>
      <c r="E19" s="19"/>
      <c r="F19" s="19"/>
    </row>
    <row r="20" spans="2:6" ht="12.75">
      <c r="B20" s="18" t="s">
        <v>20</v>
      </c>
      <c r="C20" s="18"/>
      <c r="D20" s="18"/>
      <c r="E20" s="19"/>
      <c r="F20" s="19"/>
    </row>
    <row r="21" spans="2:6" ht="12.75">
      <c r="B21" s="18" t="s">
        <v>21</v>
      </c>
      <c r="C21" s="18"/>
      <c r="D21" s="18"/>
      <c r="E21" s="19"/>
      <c r="F21" s="19"/>
    </row>
    <row r="22" spans="2:6" ht="12.75">
      <c r="B22" s="18" t="s">
        <v>102</v>
      </c>
      <c r="C22" s="18"/>
      <c r="D22" s="18"/>
      <c r="E22" s="19"/>
      <c r="F22" s="19"/>
    </row>
    <row r="23" spans="2:6" ht="12.75">
      <c r="B23" s="20" t="s">
        <v>22</v>
      </c>
      <c r="C23" s="20"/>
      <c r="D23" s="20"/>
      <c r="E23" s="20"/>
      <c r="F23"/>
    </row>
    <row r="24" spans="1:6" ht="12.75">
      <c r="A24" s="306" t="s">
        <v>23</v>
      </c>
      <c r="B24" s="307"/>
      <c r="C24" s="307"/>
      <c r="D24" s="307"/>
      <c r="E24" s="307"/>
      <c r="F24" s="307"/>
    </row>
    <row r="25" spans="1:7" ht="12.75">
      <c r="A25" s="22"/>
      <c r="B25" s="23" t="s">
        <v>103</v>
      </c>
      <c r="C25" s="22"/>
      <c r="D25" s="22"/>
      <c r="E25" s="22"/>
      <c r="F25" s="22"/>
      <c r="G25" s="24"/>
    </row>
    <row r="26" spans="1:6" ht="12.75">
      <c r="A26" s="21"/>
      <c r="B26" s="23" t="s">
        <v>24</v>
      </c>
      <c r="C26" s="21"/>
      <c r="D26" s="21"/>
      <c r="E26" s="21"/>
      <c r="F26" s="25">
        <v>22145153</v>
      </c>
    </row>
    <row r="27" spans="1:6" ht="12.75">
      <c r="A27" s="22"/>
      <c r="B27" s="26" t="s">
        <v>25</v>
      </c>
      <c r="C27" s="21"/>
      <c r="D27" s="21"/>
      <c r="E27" s="21"/>
      <c r="F27" s="21"/>
    </row>
    <row r="28" spans="2:6" ht="12.75">
      <c r="B28" s="12" t="s">
        <v>104</v>
      </c>
      <c r="E28" s="7"/>
      <c r="F28" s="27"/>
    </row>
    <row r="29" spans="2:6" ht="12.75">
      <c r="B29" s="12" t="s">
        <v>26</v>
      </c>
      <c r="E29" s="7"/>
      <c r="F29" s="28">
        <v>26389153</v>
      </c>
    </row>
    <row r="30" spans="2:6" ht="12.75">
      <c r="B30" s="29" t="s">
        <v>27</v>
      </c>
      <c r="E30" s="7"/>
      <c r="F30" s="28"/>
    </row>
    <row r="31" spans="1:6" s="1" customFormat="1" ht="12.75">
      <c r="A31" s="17"/>
      <c r="B31" s="12" t="s">
        <v>229</v>
      </c>
      <c r="C31" s="13"/>
      <c r="D31" s="14"/>
      <c r="E31" s="7"/>
      <c r="F31" s="8"/>
    </row>
    <row r="32" spans="1:6" s="1" customFormat="1" ht="12.75">
      <c r="A32" s="17"/>
      <c r="B32" s="12" t="s">
        <v>28</v>
      </c>
      <c r="C32" s="10"/>
      <c r="D32" s="11"/>
      <c r="E32" s="30"/>
      <c r="F32" s="31">
        <v>20683353</v>
      </c>
    </row>
    <row r="33" spans="1:6" s="1" customFormat="1" ht="12.75">
      <c r="A33" s="17"/>
      <c r="B33" s="12" t="s">
        <v>230</v>
      </c>
      <c r="C33" s="10"/>
      <c r="D33" s="11"/>
      <c r="E33" s="30"/>
      <c r="F33" s="31"/>
    </row>
    <row r="34" spans="1:6" s="1" customFormat="1" ht="12.75">
      <c r="A34" s="17"/>
      <c r="B34" s="12" t="s">
        <v>28</v>
      </c>
      <c r="C34" s="10"/>
      <c r="D34" s="11"/>
      <c r="E34" s="30"/>
      <c r="F34" s="31">
        <v>5705800</v>
      </c>
    </row>
    <row r="35" spans="1:6" s="1" customFormat="1" ht="12.75">
      <c r="A35" s="17"/>
      <c r="B35" s="29" t="s">
        <v>29</v>
      </c>
      <c r="C35" s="32"/>
      <c r="D35" s="33"/>
      <c r="E35" s="30"/>
      <c r="F35" s="31"/>
    </row>
    <row r="36" spans="1:7" ht="12.75">
      <c r="A36" s="34"/>
      <c r="B36" s="12" t="s">
        <v>165</v>
      </c>
      <c r="C36" s="35"/>
      <c r="D36" s="12"/>
      <c r="E36" s="36"/>
      <c r="F36" s="37"/>
      <c r="G36" s="38"/>
    </row>
    <row r="37" spans="1:7" ht="12.75">
      <c r="A37" s="34"/>
      <c r="B37" s="12" t="s">
        <v>30</v>
      </c>
      <c r="C37" s="35"/>
      <c r="D37" s="12"/>
      <c r="E37" s="36"/>
      <c r="F37" s="37"/>
      <c r="G37" s="38"/>
    </row>
    <row r="38" spans="1:7" ht="12.75">
      <c r="A38" s="34"/>
      <c r="B38" s="12" t="s">
        <v>218</v>
      </c>
      <c r="C38" s="35"/>
      <c r="D38" s="12"/>
      <c r="E38" s="36"/>
      <c r="F38" s="37"/>
      <c r="G38" s="38"/>
    </row>
    <row r="39" spans="1:7" ht="12.75">
      <c r="A39" s="34"/>
      <c r="B39" s="29" t="s">
        <v>219</v>
      </c>
      <c r="C39" s="300"/>
      <c r="D39" s="29"/>
      <c r="E39" s="36"/>
      <c r="F39" s="37"/>
      <c r="G39" s="38"/>
    </row>
    <row r="40" spans="1:6" ht="12.75">
      <c r="A40" s="306" t="s">
        <v>31</v>
      </c>
      <c r="B40" s="307"/>
      <c r="C40" s="307"/>
      <c r="D40" s="307"/>
      <c r="E40" s="307"/>
      <c r="F40" s="307"/>
    </row>
    <row r="41" spans="1:6" ht="12.75">
      <c r="A41" s="21"/>
      <c r="B41" s="23" t="s">
        <v>217</v>
      </c>
      <c r="C41" s="35"/>
      <c r="D41" s="35"/>
      <c r="E41" s="35"/>
      <c r="F41" s="223">
        <v>85000</v>
      </c>
    </row>
    <row r="42" spans="1:6" ht="12.75">
      <c r="A42" s="305" t="s">
        <v>33</v>
      </c>
      <c r="B42" s="306"/>
      <c r="C42" s="306"/>
      <c r="D42" s="306"/>
      <c r="E42" s="306"/>
      <c r="F42" s="306"/>
    </row>
    <row r="43" spans="1:6" ht="12.75">
      <c r="A43" s="21"/>
      <c r="B43" s="17" t="s">
        <v>32</v>
      </c>
      <c r="C43" s="21"/>
      <c r="D43" s="21"/>
      <c r="E43" s="21"/>
      <c r="F43" s="21"/>
    </row>
    <row r="44" spans="1:6" ht="12.75">
      <c r="A44" s="305" t="s">
        <v>166</v>
      </c>
      <c r="B44" s="306"/>
      <c r="C44" s="306"/>
      <c r="D44" s="306"/>
      <c r="E44" s="306"/>
      <c r="F44" s="306"/>
    </row>
    <row r="45" spans="2:6" ht="12.75">
      <c r="B45" s="12" t="s">
        <v>34</v>
      </c>
      <c r="C45" s="35"/>
      <c r="D45" s="35"/>
      <c r="E45" s="35"/>
      <c r="F45" s="35"/>
    </row>
    <row r="46" spans="2:6" ht="12.75">
      <c r="B46" s="12" t="s">
        <v>35</v>
      </c>
      <c r="C46" s="21"/>
      <c r="D46" s="21"/>
      <c r="E46" s="21"/>
      <c r="F46" s="21"/>
    </row>
    <row r="47" spans="3:6" ht="12.75">
      <c r="C47" s="21"/>
      <c r="D47" s="21"/>
      <c r="E47" s="21"/>
      <c r="F47" s="21"/>
    </row>
    <row r="48" spans="3:6" ht="12.75">
      <c r="C48" s="21"/>
      <c r="D48" s="21"/>
      <c r="E48" s="12" t="s">
        <v>36</v>
      </c>
      <c r="F48" s="12"/>
    </row>
    <row r="49" spans="3:6" ht="12.75">
      <c r="C49" s="21"/>
      <c r="D49" s="21"/>
      <c r="E49" s="12" t="s">
        <v>37</v>
      </c>
      <c r="F49" s="12"/>
    </row>
    <row r="50" spans="3:6" ht="12.75">
      <c r="C50" s="21"/>
      <c r="D50" s="21"/>
      <c r="E50" s="36"/>
      <c r="F50" s="36"/>
    </row>
    <row r="51" spans="3:6" ht="12.75">
      <c r="C51" s="21"/>
      <c r="D51" s="21"/>
      <c r="E51" s="12" t="s">
        <v>38</v>
      </c>
      <c r="F51" s="12"/>
    </row>
    <row r="52" spans="3:6" ht="12.75">
      <c r="C52" s="21"/>
      <c r="D52" s="21"/>
      <c r="E52" s="12" t="s">
        <v>39</v>
      </c>
      <c r="F52" s="12"/>
    </row>
    <row r="53" spans="3:6" ht="12.75">
      <c r="C53" s="21"/>
      <c r="D53" s="21"/>
      <c r="E53" s="12"/>
      <c r="F53" s="12"/>
    </row>
    <row r="54" spans="3:6" ht="12.75">
      <c r="C54" s="21"/>
      <c r="D54" s="21"/>
      <c r="E54" s="12"/>
      <c r="F54" s="12"/>
    </row>
    <row r="55" spans="3:6" ht="12.75">
      <c r="C55" s="21"/>
      <c r="D55" s="21"/>
      <c r="E55" s="12"/>
      <c r="F55" s="12"/>
    </row>
    <row r="56" spans="3:6" ht="12.75">
      <c r="C56" s="21"/>
      <c r="D56" s="21"/>
      <c r="E56" s="12"/>
      <c r="F56" s="12"/>
    </row>
    <row r="57" spans="3:6" ht="12.75">
      <c r="C57" s="21"/>
      <c r="D57" s="21"/>
      <c r="E57" s="12"/>
      <c r="F57" s="12"/>
    </row>
    <row r="58" spans="3:6" ht="12.75">
      <c r="C58" s="21"/>
      <c r="D58" s="21"/>
      <c r="E58" s="12"/>
      <c r="F58" s="12"/>
    </row>
    <row r="59" spans="1:7" ht="12.75">
      <c r="A59" s="39" t="s">
        <v>40</v>
      </c>
      <c r="B59" s="40"/>
      <c r="C59" s="40"/>
      <c r="D59" s="40"/>
      <c r="E59" s="41"/>
      <c r="F59" s="41"/>
      <c r="G59" s="42"/>
    </row>
    <row r="60" spans="1:7" ht="12.75">
      <c r="A60" s="39" t="s">
        <v>41</v>
      </c>
      <c r="B60" s="40"/>
      <c r="C60" s="40"/>
      <c r="D60" s="40"/>
      <c r="E60" s="40"/>
      <c r="F60" s="40"/>
      <c r="G60" s="42"/>
    </row>
    <row r="61" spans="1:7" ht="12.75">
      <c r="A61" s="39" t="s">
        <v>235</v>
      </c>
      <c r="B61" s="40"/>
      <c r="C61" s="40"/>
      <c r="D61" s="40"/>
      <c r="E61" s="40"/>
      <c r="F61" s="40"/>
      <c r="G61" s="42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26.25" thickBot="1">
      <c r="A64" s="43" t="s">
        <v>42</v>
      </c>
      <c r="B64" s="44" t="s">
        <v>43</v>
      </c>
      <c r="C64" s="44" t="s">
        <v>44</v>
      </c>
      <c r="D64" s="44" t="s">
        <v>45</v>
      </c>
      <c r="E64" s="44" t="s">
        <v>46</v>
      </c>
      <c r="F64" s="44" t="s">
        <v>47</v>
      </c>
    </row>
    <row r="65" spans="1:6" ht="13.5" thickBot="1">
      <c r="A65" s="45" t="s">
        <v>48</v>
      </c>
      <c r="B65" s="46">
        <v>2</v>
      </c>
      <c r="C65" s="46">
        <v>3</v>
      </c>
      <c r="D65" s="46">
        <v>4</v>
      </c>
      <c r="E65" s="46">
        <v>5</v>
      </c>
      <c r="F65" s="47">
        <v>6</v>
      </c>
    </row>
    <row r="66" spans="1:6" ht="13.5" thickBot="1">
      <c r="A66" s="66">
        <v>758</v>
      </c>
      <c r="B66" s="67"/>
      <c r="C66" s="67"/>
      <c r="D66" s="63" t="s">
        <v>51</v>
      </c>
      <c r="E66" s="55">
        <f>SUM(E67)</f>
        <v>100000</v>
      </c>
      <c r="F66" s="56">
        <v>10560275</v>
      </c>
    </row>
    <row r="67" spans="1:6" ht="12.75">
      <c r="A67" s="68"/>
      <c r="B67" s="68">
        <v>75814</v>
      </c>
      <c r="C67" s="68"/>
      <c r="D67" s="65" t="s">
        <v>139</v>
      </c>
      <c r="E67" s="57">
        <f>SUM(E68)</f>
        <v>100000</v>
      </c>
      <c r="F67" s="57">
        <f>SUM(F68)</f>
        <v>100000</v>
      </c>
    </row>
    <row r="68" spans="1:6" ht="13.5" thickBot="1">
      <c r="A68" s="69"/>
      <c r="B68" s="69"/>
      <c r="C68" s="61" t="s">
        <v>141</v>
      </c>
      <c r="D68" s="60" t="s">
        <v>140</v>
      </c>
      <c r="E68" s="52">
        <v>100000</v>
      </c>
      <c r="F68" s="52">
        <v>100000</v>
      </c>
    </row>
    <row r="69" spans="1:6" ht="13.5" thickBot="1">
      <c r="A69" s="203" t="s">
        <v>55</v>
      </c>
      <c r="B69" s="46"/>
      <c r="C69" s="46"/>
      <c r="D69" s="49"/>
      <c r="E69" s="50">
        <f>SUM(E66)</f>
        <v>100000</v>
      </c>
      <c r="F69" s="51">
        <v>17478977</v>
      </c>
    </row>
    <row r="70" spans="1:6" ht="13.5" thickBot="1">
      <c r="A70" s="53" t="s">
        <v>56</v>
      </c>
      <c r="B70" s="46"/>
      <c r="C70" s="46"/>
      <c r="D70" s="46"/>
      <c r="E70" s="199">
        <f>SUM(E66)</f>
        <v>100000</v>
      </c>
      <c r="F70" s="51">
        <v>22145153</v>
      </c>
    </row>
    <row r="71" spans="1:6" ht="12.75">
      <c r="A71" s="200"/>
      <c r="B71" s="129"/>
      <c r="C71" s="129"/>
      <c r="D71" s="129"/>
      <c r="E71" s="201"/>
      <c r="F71" s="202"/>
    </row>
    <row r="72" spans="1:6" ht="12.75">
      <c r="A72" s="70"/>
      <c r="B72" s="16"/>
      <c r="C72" s="16"/>
      <c r="D72" s="16"/>
      <c r="E72" s="71" t="s">
        <v>36</v>
      </c>
      <c r="F72" s="71"/>
    </row>
    <row r="73" spans="1:6" ht="12.75">
      <c r="A73" s="70"/>
      <c r="B73" s="16"/>
      <c r="C73" s="16"/>
      <c r="D73" s="16"/>
      <c r="E73" s="71" t="s">
        <v>37</v>
      </c>
      <c r="F73" s="71"/>
    </row>
    <row r="74" spans="1:6" ht="12.75">
      <c r="A74" s="70"/>
      <c r="B74" s="16"/>
      <c r="C74" s="16"/>
      <c r="D74" s="16"/>
      <c r="E74" s="71" t="s">
        <v>38</v>
      </c>
      <c r="F74" s="71"/>
    </row>
    <row r="75" spans="1:6" ht="12.75">
      <c r="A75" s="70"/>
      <c r="B75" s="16"/>
      <c r="C75" s="16"/>
      <c r="D75" s="16"/>
      <c r="E75" s="71" t="s">
        <v>39</v>
      </c>
      <c r="F75" s="72"/>
    </row>
    <row r="76" spans="1:6" ht="12.75">
      <c r="A76" s="70"/>
      <c r="B76" s="16"/>
      <c r="C76" s="16"/>
      <c r="D76" s="16"/>
      <c r="E76" s="71"/>
      <c r="F76" s="72"/>
    </row>
    <row r="77" spans="1:6" ht="12.75">
      <c r="A77" s="70"/>
      <c r="B77" s="16"/>
      <c r="C77" s="16"/>
      <c r="D77" s="16"/>
      <c r="E77" s="71"/>
      <c r="F77" s="72"/>
    </row>
    <row r="78" spans="1:6" ht="12.75">
      <c r="A78" s="70"/>
      <c r="B78" s="16"/>
      <c r="C78" s="16"/>
      <c r="D78" s="16"/>
      <c r="E78" s="71"/>
      <c r="F78" s="72"/>
    </row>
    <row r="79" spans="1:6" ht="12.75">
      <c r="A79" s="70"/>
      <c r="B79" s="16"/>
      <c r="C79" s="16"/>
      <c r="D79" s="16"/>
      <c r="E79" s="71"/>
      <c r="F79" s="72"/>
    </row>
    <row r="80" spans="1:6" ht="12.75">
      <c r="A80" s="70"/>
      <c r="B80" s="16"/>
      <c r="C80" s="16"/>
      <c r="D80" s="16"/>
      <c r="E80" s="71"/>
      <c r="F80" s="72"/>
    </row>
    <row r="81" spans="1:6" ht="12.75">
      <c r="A81" s="70"/>
      <c r="B81" s="16"/>
      <c r="C81" s="16"/>
      <c r="D81" s="16"/>
      <c r="E81" s="71"/>
      <c r="F81" s="72"/>
    </row>
    <row r="82" spans="1:6" ht="12.75">
      <c r="A82" s="70"/>
      <c r="B82" s="16"/>
      <c r="C82" s="16"/>
      <c r="D82" s="16"/>
      <c r="E82" s="71"/>
      <c r="F82" s="72"/>
    </row>
    <row r="83" spans="1:6" ht="12.75">
      <c r="A83" s="70"/>
      <c r="B83" s="16"/>
      <c r="C83" s="16"/>
      <c r="D83" s="16"/>
      <c r="E83" s="71"/>
      <c r="F83" s="72"/>
    </row>
    <row r="84" spans="1:6" ht="12.75">
      <c r="A84" s="70"/>
      <c r="B84" s="16"/>
      <c r="C84" s="16"/>
      <c r="D84" s="16"/>
      <c r="E84" s="71"/>
      <c r="F84" s="72"/>
    </row>
    <row r="85" spans="1:6" ht="12.75">
      <c r="A85" s="70"/>
      <c r="B85" s="16"/>
      <c r="C85" s="16"/>
      <c r="D85" s="16"/>
      <c r="E85" s="71"/>
      <c r="F85" s="72"/>
    </row>
    <row r="86" spans="1:6" ht="12.75">
      <c r="A86" s="70"/>
      <c r="B86" s="16"/>
      <c r="C86" s="16"/>
      <c r="D86" s="16"/>
      <c r="E86" s="71"/>
      <c r="F86" s="72"/>
    </row>
    <row r="87" spans="1:6" ht="12.75">
      <c r="A87" s="70"/>
      <c r="B87" s="16"/>
      <c r="C87" s="16"/>
      <c r="D87" s="16"/>
      <c r="E87" s="71"/>
      <c r="F87" s="72"/>
    </row>
    <row r="88" spans="1:6" ht="12.75">
      <c r="A88" s="70"/>
      <c r="B88" s="16"/>
      <c r="C88" s="16"/>
      <c r="D88" s="16"/>
      <c r="E88" s="71"/>
      <c r="F88" s="72"/>
    </row>
    <row r="89" spans="1:6" ht="12.75">
      <c r="A89" s="70"/>
      <c r="B89" s="16"/>
      <c r="C89" s="16"/>
      <c r="D89" s="16"/>
      <c r="E89" s="71"/>
      <c r="F89" s="72"/>
    </row>
    <row r="90" spans="1:6" ht="12.75">
      <c r="A90" s="70"/>
      <c r="B90" s="16"/>
      <c r="C90" s="16"/>
      <c r="D90" s="16"/>
      <c r="E90" s="71"/>
      <c r="F90" s="72"/>
    </row>
    <row r="91" spans="1:6" ht="12.75">
      <c r="A91" s="70"/>
      <c r="B91" s="16"/>
      <c r="C91" s="16"/>
      <c r="D91" s="16"/>
      <c r="E91" s="71"/>
      <c r="F91" s="72"/>
    </row>
    <row r="92" spans="1:6" ht="12.75">
      <c r="A92" s="70"/>
      <c r="B92" s="16"/>
      <c r="C92" s="16"/>
      <c r="D92" s="16"/>
      <c r="E92" s="71"/>
      <c r="F92" s="72"/>
    </row>
    <row r="93" spans="1:6" ht="12.75">
      <c r="A93" s="70"/>
      <c r="B93" s="16"/>
      <c r="C93" s="16"/>
      <c r="D93" s="16"/>
      <c r="E93" s="71"/>
      <c r="F93" s="72"/>
    </row>
    <row r="94" spans="1:6" ht="12.75">
      <c r="A94" s="70"/>
      <c r="B94" s="16"/>
      <c r="C94" s="16"/>
      <c r="D94" s="16"/>
      <c r="E94" s="71"/>
      <c r="F94" s="72"/>
    </row>
    <row r="95" spans="1:6" ht="12.75">
      <c r="A95" s="70"/>
      <c r="B95" s="16"/>
      <c r="C95" s="16"/>
      <c r="D95" s="16"/>
      <c r="E95" s="71"/>
      <c r="F95" s="72"/>
    </row>
    <row r="96" spans="1:6" ht="12.75">
      <c r="A96" s="70"/>
      <c r="B96" s="16"/>
      <c r="C96" s="16"/>
      <c r="D96" s="16"/>
      <c r="E96" s="71"/>
      <c r="F96" s="72"/>
    </row>
    <row r="97" spans="1:6" ht="12.75">
      <c r="A97" s="70"/>
      <c r="B97" s="16"/>
      <c r="C97" s="16"/>
      <c r="D97" s="16"/>
      <c r="E97" s="71"/>
      <c r="F97" s="72"/>
    </row>
    <row r="98" spans="1:6" ht="12.75">
      <c r="A98" s="70"/>
      <c r="B98" s="16"/>
      <c r="C98" s="16"/>
      <c r="D98" s="16"/>
      <c r="E98" s="71"/>
      <c r="F98" s="72"/>
    </row>
    <row r="99" spans="1:6" ht="12.75">
      <c r="A99" s="70"/>
      <c r="B99" s="16"/>
      <c r="C99" s="16"/>
      <c r="D99" s="16"/>
      <c r="E99" s="71"/>
      <c r="F99" s="72"/>
    </row>
    <row r="100" spans="1:6" ht="12.75">
      <c r="A100" s="70"/>
      <c r="B100" s="16"/>
      <c r="C100" s="16"/>
      <c r="D100" s="16"/>
      <c r="E100" s="71"/>
      <c r="F100" s="72"/>
    </row>
    <row r="101" spans="1:6" ht="12.75">
      <c r="A101" s="70"/>
      <c r="B101" s="16"/>
      <c r="C101" s="16"/>
      <c r="D101" s="16"/>
      <c r="E101" s="71"/>
      <c r="F101" s="72"/>
    </row>
    <row r="102" spans="1:6" ht="12.75">
      <c r="A102" s="70"/>
      <c r="B102" s="16"/>
      <c r="C102" s="16"/>
      <c r="D102" s="16"/>
      <c r="E102" s="71"/>
      <c r="F102" s="72"/>
    </row>
    <row r="103" spans="1:6" ht="12.75">
      <c r="A103" s="70"/>
      <c r="B103" s="16"/>
      <c r="C103" s="16"/>
      <c r="D103" s="16"/>
      <c r="E103" s="71"/>
      <c r="F103" s="72"/>
    </row>
    <row r="104" spans="1:6" ht="12.75">
      <c r="A104" s="70"/>
      <c r="B104" s="16"/>
      <c r="C104" s="16"/>
      <c r="D104" s="16"/>
      <c r="E104" s="71"/>
      <c r="F104" s="72"/>
    </row>
    <row r="105" spans="1:6" ht="12.75">
      <c r="A105" s="70"/>
      <c r="B105" s="16"/>
      <c r="C105" s="16"/>
      <c r="D105" s="16"/>
      <c r="E105" s="71"/>
      <c r="F105" s="72"/>
    </row>
    <row r="106" spans="1:6" ht="12.75">
      <c r="A106" s="70"/>
      <c r="B106" s="16"/>
      <c r="C106" s="16"/>
      <c r="D106" s="16"/>
      <c r="E106" s="71"/>
      <c r="F106" s="72"/>
    </row>
    <row r="107" spans="1:6" ht="12.75">
      <c r="A107" s="70"/>
      <c r="B107" s="16"/>
      <c r="C107" s="16"/>
      <c r="D107" s="16"/>
      <c r="E107" s="71"/>
      <c r="F107" s="72"/>
    </row>
    <row r="108" spans="1:6" ht="12.75">
      <c r="A108" s="70"/>
      <c r="B108" s="16"/>
      <c r="C108" s="16"/>
      <c r="D108" s="16"/>
      <c r="E108" s="71"/>
      <c r="F108" s="72"/>
    </row>
    <row r="109" spans="1:6" ht="12.75">
      <c r="A109" s="70"/>
      <c r="B109" s="16"/>
      <c r="C109" s="16"/>
      <c r="D109" s="16"/>
      <c r="E109" s="71"/>
      <c r="F109" s="72"/>
    </row>
    <row r="110" spans="1:6" ht="12.75">
      <c r="A110" s="70"/>
      <c r="B110" s="16"/>
      <c r="C110" s="16"/>
      <c r="D110" s="16"/>
      <c r="E110" s="71"/>
      <c r="F110" s="72"/>
    </row>
    <row r="111" spans="1:6" ht="12.75">
      <c r="A111" s="70"/>
      <c r="B111" s="16"/>
      <c r="C111" s="16"/>
      <c r="D111" s="16"/>
      <c r="E111" s="71"/>
      <c r="F111" s="72"/>
    </row>
    <row r="112" spans="1:6" ht="12.75">
      <c r="A112" s="70"/>
      <c r="B112" s="16"/>
      <c r="C112" s="16"/>
      <c r="D112" s="16"/>
      <c r="E112" s="71"/>
      <c r="F112" s="72"/>
    </row>
    <row r="113" spans="1:6" ht="12.75">
      <c r="A113" s="70"/>
      <c r="B113" s="16"/>
      <c r="C113" s="16"/>
      <c r="D113" s="16"/>
      <c r="E113" s="71"/>
      <c r="F113" s="72"/>
    </row>
    <row r="114" spans="1:6" ht="12.75">
      <c r="A114" s="39" t="s">
        <v>236</v>
      </c>
      <c r="B114" s="40"/>
      <c r="C114" s="40"/>
      <c r="D114" s="40"/>
      <c r="E114" s="41"/>
      <c r="F114" s="41"/>
    </row>
    <row r="115" spans="1:6" ht="12.75">
      <c r="A115" s="39" t="s">
        <v>41</v>
      </c>
      <c r="B115" s="40"/>
      <c r="C115" s="40"/>
      <c r="D115" s="40"/>
      <c r="E115" s="40"/>
      <c r="F115" s="40"/>
    </row>
    <row r="116" spans="1:5" ht="12.75">
      <c r="A116" s="73" t="s">
        <v>237</v>
      </c>
      <c r="B116" s="9"/>
      <c r="C116" s="10"/>
      <c r="D116" s="11"/>
      <c r="E116" s="9"/>
    </row>
    <row r="117" spans="1:5" ht="13.5" thickBot="1">
      <c r="A117" s="74"/>
      <c r="B117" s="75"/>
      <c r="C117" s="76"/>
      <c r="D117" s="77"/>
      <c r="E117" s="75"/>
    </row>
    <row r="118" spans="1:6" ht="18.75" thickBot="1">
      <c r="A118" s="78" t="s">
        <v>42</v>
      </c>
      <c r="B118" s="79" t="s">
        <v>58</v>
      </c>
      <c r="C118" s="80" t="s">
        <v>44</v>
      </c>
      <c r="D118" s="81" t="s">
        <v>45</v>
      </c>
      <c r="E118" s="82" t="s">
        <v>46</v>
      </c>
      <c r="F118" s="83" t="s">
        <v>59</v>
      </c>
    </row>
    <row r="119" spans="1:6" ht="13.5" thickBot="1">
      <c r="A119" s="84" t="s">
        <v>48</v>
      </c>
      <c r="B119" s="85">
        <v>2</v>
      </c>
      <c r="C119" s="86" t="s">
        <v>60</v>
      </c>
      <c r="D119" s="87">
        <v>4</v>
      </c>
      <c r="E119" s="85">
        <v>5</v>
      </c>
      <c r="F119" s="88">
        <v>6</v>
      </c>
    </row>
    <row r="120" spans="1:6" ht="13.5" thickBot="1">
      <c r="A120" s="277"/>
      <c r="B120" s="278"/>
      <c r="C120" s="279"/>
      <c r="D120" s="280" t="s">
        <v>61</v>
      </c>
      <c r="E120" s="281">
        <f>SUM(E121,E124,E127,E130)</f>
        <v>100000</v>
      </c>
      <c r="F120" s="282">
        <v>21722977</v>
      </c>
    </row>
    <row r="121" spans="1:6" ht="13.5" thickBot="1">
      <c r="A121" s="292" t="s">
        <v>215</v>
      </c>
      <c r="B121" s="89"/>
      <c r="C121" s="90"/>
      <c r="D121" s="91" t="s">
        <v>50</v>
      </c>
      <c r="E121" s="92">
        <f>SUM(E122)</f>
        <v>48000</v>
      </c>
      <c r="F121" s="93">
        <v>3808361</v>
      </c>
    </row>
    <row r="122" spans="1:6" ht="12.75">
      <c r="A122" s="291"/>
      <c r="B122" s="293">
        <v>60016</v>
      </c>
      <c r="C122" s="294"/>
      <c r="D122" s="295" t="s">
        <v>216</v>
      </c>
      <c r="E122" s="296">
        <f>SUM(E123)</f>
        <v>48000</v>
      </c>
      <c r="F122" s="297">
        <v>3611718</v>
      </c>
    </row>
    <row r="123" spans="1:6" ht="12.75">
      <c r="A123" s="289"/>
      <c r="B123" s="290"/>
      <c r="C123" s="58" t="s">
        <v>64</v>
      </c>
      <c r="D123" s="95" t="s">
        <v>65</v>
      </c>
      <c r="E123" s="298">
        <v>48000</v>
      </c>
      <c r="F123" s="299">
        <v>356800</v>
      </c>
    </row>
    <row r="124" spans="1:6" ht="13.5" thickBot="1">
      <c r="A124" s="283" t="s">
        <v>161</v>
      </c>
      <c r="B124" s="284"/>
      <c r="C124" s="285"/>
      <c r="D124" s="286" t="s">
        <v>51</v>
      </c>
      <c r="E124" s="287">
        <f>SUM(E125)</f>
        <v>-62000</v>
      </c>
      <c r="F124" s="288">
        <v>133000</v>
      </c>
    </row>
    <row r="125" spans="1:6" ht="12.75">
      <c r="A125" s="221"/>
      <c r="B125" s="102">
        <v>75818</v>
      </c>
      <c r="C125" s="64"/>
      <c r="D125" s="103" t="s">
        <v>162</v>
      </c>
      <c r="E125" s="104">
        <f>SUM(E126)</f>
        <v>-62000</v>
      </c>
      <c r="F125" s="222">
        <f>SUM(F126)</f>
        <v>85000</v>
      </c>
    </row>
    <row r="126" spans="1:8" ht="13.5" thickBot="1">
      <c r="A126" s="105"/>
      <c r="B126" s="101"/>
      <c r="C126" s="59" t="s">
        <v>163</v>
      </c>
      <c r="D126" s="48" t="s">
        <v>164</v>
      </c>
      <c r="E126" s="96">
        <v>-62000</v>
      </c>
      <c r="F126" s="106">
        <v>85000</v>
      </c>
      <c r="H126" s="276"/>
    </row>
    <row r="127" spans="1:6" ht="13.5" thickBot="1">
      <c r="A127" s="107" t="s">
        <v>66</v>
      </c>
      <c r="B127" s="54"/>
      <c r="C127" s="62"/>
      <c r="D127" s="99" t="s">
        <v>67</v>
      </c>
      <c r="E127" s="108">
        <f>SUM(E128)</f>
        <v>48000</v>
      </c>
      <c r="F127" s="109">
        <v>9667349</v>
      </c>
    </row>
    <row r="128" spans="1:6" ht="12.75">
      <c r="A128" s="110"/>
      <c r="B128" s="111">
        <v>80101</v>
      </c>
      <c r="C128" s="112"/>
      <c r="D128" s="113" t="s">
        <v>68</v>
      </c>
      <c r="E128" s="114">
        <f>SUM(E129:E129)</f>
        <v>48000</v>
      </c>
      <c r="F128" s="115">
        <v>5109237</v>
      </c>
    </row>
    <row r="129" spans="1:6" ht="13.5" thickBot="1">
      <c r="A129" s="116"/>
      <c r="B129" s="117"/>
      <c r="C129" s="59" t="s">
        <v>62</v>
      </c>
      <c r="D129" s="48" t="s">
        <v>63</v>
      </c>
      <c r="E129" s="118">
        <v>48000</v>
      </c>
      <c r="F129" s="119">
        <v>467000</v>
      </c>
    </row>
    <row r="130" spans="1:6" ht="13.5" thickBot="1">
      <c r="A130" s="120" t="s">
        <v>52</v>
      </c>
      <c r="B130" s="121"/>
      <c r="C130" s="121"/>
      <c r="D130" s="122" t="s">
        <v>53</v>
      </c>
      <c r="E130" s="100">
        <f>SUM(E131)</f>
        <v>66000</v>
      </c>
      <c r="F130" s="123">
        <v>323450</v>
      </c>
    </row>
    <row r="131" spans="1:6" ht="12.75">
      <c r="A131" s="219"/>
      <c r="B131" s="68">
        <v>92601</v>
      </c>
      <c r="C131" s="68"/>
      <c r="D131" s="65" t="s">
        <v>54</v>
      </c>
      <c r="E131" s="104">
        <f>SUM(E132:E133)</f>
        <v>66000</v>
      </c>
      <c r="F131" s="104">
        <v>166000</v>
      </c>
    </row>
    <row r="132" spans="1:6" ht="12.75">
      <c r="A132" s="218"/>
      <c r="B132" s="155"/>
      <c r="C132" s="58" t="s">
        <v>64</v>
      </c>
      <c r="D132" s="95" t="s">
        <v>65</v>
      </c>
      <c r="E132" s="94">
        <v>4000</v>
      </c>
      <c r="F132" s="94">
        <v>4000</v>
      </c>
    </row>
    <row r="133" spans="1:6" s="217" customFormat="1" ht="13.5" thickBot="1">
      <c r="A133" s="220"/>
      <c r="B133" s="69"/>
      <c r="C133" s="149">
        <v>6059</v>
      </c>
      <c r="D133" s="48" t="s">
        <v>65</v>
      </c>
      <c r="E133" s="96">
        <v>62000</v>
      </c>
      <c r="F133" s="96">
        <v>162000</v>
      </c>
    </row>
    <row r="134" spans="1:6" ht="13.5" thickBot="1">
      <c r="A134" s="97" t="s">
        <v>69</v>
      </c>
      <c r="B134" s="98"/>
      <c r="C134" s="62"/>
      <c r="D134" s="46" t="s">
        <v>70</v>
      </c>
      <c r="E134" s="124">
        <f>SUM(E120)</f>
        <v>100000</v>
      </c>
      <c r="F134" s="125">
        <v>26389153</v>
      </c>
    </row>
    <row r="135" spans="1:6" ht="12.75">
      <c r="A135" s="126"/>
      <c r="B135" s="127"/>
      <c r="C135" s="128"/>
      <c r="D135" s="129"/>
      <c r="E135" s="130"/>
      <c r="F135" s="130"/>
    </row>
    <row r="136" spans="1:6" ht="12.75">
      <c r="A136" s="126"/>
      <c r="B136" s="127"/>
      <c r="C136" s="128"/>
      <c r="D136" s="129"/>
      <c r="E136" s="12" t="s">
        <v>36</v>
      </c>
      <c r="F136" s="12"/>
    </row>
    <row r="137" spans="1:6" ht="12.75">
      <c r="A137" s="126"/>
      <c r="B137" s="127"/>
      <c r="C137" s="128"/>
      <c r="D137" s="129"/>
      <c r="E137" s="12" t="s">
        <v>37</v>
      </c>
      <c r="F137" s="12"/>
    </row>
    <row r="138" spans="1:6" ht="12.75">
      <c r="A138" s="126"/>
      <c r="B138" s="127"/>
      <c r="C138" s="128"/>
      <c r="D138" s="129"/>
      <c r="E138" s="36"/>
      <c r="F138" s="36"/>
    </row>
    <row r="139" spans="1:6" ht="12.75">
      <c r="A139" s="126"/>
      <c r="B139" s="127"/>
      <c r="C139" s="128"/>
      <c r="D139" s="129"/>
      <c r="E139" s="12" t="s">
        <v>38</v>
      </c>
      <c r="F139" s="12"/>
    </row>
    <row r="140" spans="1:6" ht="12.75">
      <c r="A140" s="126"/>
      <c r="B140" s="127"/>
      <c r="C140" s="128"/>
      <c r="D140" s="129"/>
      <c r="E140" s="12" t="s">
        <v>39</v>
      </c>
      <c r="F140" s="12"/>
    </row>
    <row r="141" spans="1:6" ht="12.75">
      <c r="A141" s="126"/>
      <c r="B141" s="127"/>
      <c r="C141" s="128"/>
      <c r="D141" s="129"/>
      <c r="E141" s="12"/>
      <c r="F141" s="12"/>
    </row>
    <row r="142" spans="1:6" ht="12.75">
      <c r="A142" s="126"/>
      <c r="B142" s="127"/>
      <c r="C142" s="128"/>
      <c r="D142" s="129"/>
      <c r="E142" s="12"/>
      <c r="F142" s="12"/>
    </row>
    <row r="143" spans="1:6" ht="12.75">
      <c r="A143" s="126"/>
      <c r="B143" s="127"/>
      <c r="C143" s="128"/>
      <c r="D143" s="129"/>
      <c r="E143" s="12"/>
      <c r="F143" s="12"/>
    </row>
    <row r="144" spans="1:6" ht="12.75">
      <c r="A144" s="126"/>
      <c r="B144" s="127"/>
      <c r="C144" s="128"/>
      <c r="D144" s="129"/>
      <c r="E144" s="12"/>
      <c r="F144" s="12"/>
    </row>
    <row r="145" spans="1:6" ht="12.75">
      <c r="A145" s="126"/>
      <c r="B145" s="127"/>
      <c r="C145" s="128"/>
      <c r="D145" s="129"/>
      <c r="E145" s="12"/>
      <c r="F145" s="12"/>
    </row>
    <row r="146" spans="1:6" ht="12.75">
      <c r="A146" s="126"/>
      <c r="B146" s="127"/>
      <c r="C146" s="128"/>
      <c r="D146" s="129"/>
      <c r="E146" s="12"/>
      <c r="F146" s="12"/>
    </row>
    <row r="147" spans="1:6" ht="12.75">
      <c r="A147" s="126"/>
      <c r="B147" s="127"/>
      <c r="C147" s="128"/>
      <c r="D147" s="129"/>
      <c r="E147" s="12"/>
      <c r="F147" s="12"/>
    </row>
    <row r="148" spans="1:6" ht="12.75">
      <c r="A148" s="126"/>
      <c r="B148" s="127"/>
      <c r="C148" s="128"/>
      <c r="D148" s="129"/>
      <c r="E148" s="12"/>
      <c r="F148" s="12"/>
    </row>
    <row r="149" spans="1:6" ht="12.75">
      <c r="A149" s="126"/>
      <c r="B149" s="127"/>
      <c r="C149" s="128"/>
      <c r="D149" s="129"/>
      <c r="E149" s="12"/>
      <c r="F149" s="12"/>
    </row>
    <row r="150" spans="1:6" ht="12.75">
      <c r="A150" s="126"/>
      <c r="B150" s="127"/>
      <c r="C150" s="128"/>
      <c r="D150" s="129"/>
      <c r="E150" s="12"/>
      <c r="F150" s="12"/>
    </row>
    <row r="151" spans="1:6" ht="12.75">
      <c r="A151" s="126"/>
      <c r="B151" s="127"/>
      <c r="C151" s="128"/>
      <c r="D151" s="129"/>
      <c r="E151" s="12"/>
      <c r="F151" s="12"/>
    </row>
    <row r="152" spans="1:6" ht="12.75">
      <c r="A152" s="126"/>
      <c r="B152" s="127"/>
      <c r="C152" s="128"/>
      <c r="D152" s="129"/>
      <c r="E152" s="12"/>
      <c r="F152" s="12"/>
    </row>
    <row r="153" spans="1:6" ht="12.75">
      <c r="A153" s="126"/>
      <c r="B153" s="127"/>
      <c r="C153" s="128"/>
      <c r="D153" s="129"/>
      <c r="E153" s="12"/>
      <c r="F153" s="12"/>
    </row>
    <row r="154" spans="1:6" ht="12.75">
      <c r="A154" s="126"/>
      <c r="B154" s="127"/>
      <c r="C154" s="128"/>
      <c r="D154" s="129"/>
      <c r="E154" s="12"/>
      <c r="F154" s="12"/>
    </row>
    <row r="155" spans="1:6" ht="12.75">
      <c r="A155" s="126"/>
      <c r="B155" s="127"/>
      <c r="C155" s="128"/>
      <c r="D155" s="129"/>
      <c r="E155" s="12"/>
      <c r="F155" s="12"/>
    </row>
    <row r="156" spans="1:6" ht="12.75">
      <c r="A156" s="126"/>
      <c r="B156" s="127"/>
      <c r="C156" s="128"/>
      <c r="D156" s="129"/>
      <c r="E156" s="12"/>
      <c r="F156" s="12"/>
    </row>
    <row r="157" spans="1:6" ht="12.75">
      <c r="A157" s="126"/>
      <c r="B157" s="127"/>
      <c r="C157" s="128"/>
      <c r="D157" s="129"/>
      <c r="E157" s="12"/>
      <c r="F157" s="12"/>
    </row>
    <row r="158" spans="1:6" ht="12.75">
      <c r="A158" s="126"/>
      <c r="B158" s="127"/>
      <c r="C158" s="128"/>
      <c r="D158" s="129"/>
      <c r="E158" s="12"/>
      <c r="F158" s="12"/>
    </row>
    <row r="159" spans="1:6" ht="12.75">
      <c r="A159" s="126"/>
      <c r="B159" s="127"/>
      <c r="C159" s="128"/>
      <c r="D159" s="129"/>
      <c r="E159" s="12"/>
      <c r="F159" s="12"/>
    </row>
    <row r="160" spans="1:6" ht="12.75">
      <c r="A160" s="126"/>
      <c r="B160" s="127"/>
      <c r="C160" s="128"/>
      <c r="D160" s="129"/>
      <c r="E160" s="12"/>
      <c r="F160" s="12"/>
    </row>
    <row r="161" spans="1:6" ht="12.75">
      <c r="A161" s="126"/>
      <c r="B161" s="127"/>
      <c r="C161" s="128"/>
      <c r="D161" s="129"/>
      <c r="E161" s="12"/>
      <c r="F161" s="12"/>
    </row>
    <row r="162" spans="1:6" ht="12.75">
      <c r="A162" s="126"/>
      <c r="B162" s="127"/>
      <c r="C162" s="128"/>
      <c r="D162" s="129"/>
      <c r="E162" s="12"/>
      <c r="F162" s="12"/>
    </row>
    <row r="163" spans="1:6" ht="12.75">
      <c r="A163" s="126"/>
      <c r="B163" s="127"/>
      <c r="C163" s="128"/>
      <c r="D163" s="129"/>
      <c r="E163" s="12"/>
      <c r="F163" s="12"/>
    </row>
    <row r="164" spans="1:6" ht="12.75">
      <c r="A164" s="126"/>
      <c r="B164" s="127"/>
      <c r="C164" s="128"/>
      <c r="D164" s="129"/>
      <c r="E164" s="12"/>
      <c r="F164" s="12"/>
    </row>
    <row r="165" spans="1:6" ht="12.75">
      <c r="A165" s="126"/>
      <c r="B165" s="127"/>
      <c r="C165" s="128"/>
      <c r="D165" s="129"/>
      <c r="E165" s="130"/>
      <c r="F165" s="130"/>
    </row>
    <row r="166" spans="1:6" ht="12.75">
      <c r="A166" s="126"/>
      <c r="B166" s="127"/>
      <c r="C166" s="128"/>
      <c r="D166" s="129"/>
      <c r="E166" s="130"/>
      <c r="F166" s="130"/>
    </row>
    <row r="167" spans="1:6" ht="12.75">
      <c r="A167" s="131" t="s">
        <v>71</v>
      </c>
      <c r="B167" s="131"/>
      <c r="C167" s="131"/>
      <c r="D167" s="131"/>
      <c r="E167" s="132"/>
      <c r="F167" s="133"/>
    </row>
    <row r="168" spans="1:6" ht="12.75">
      <c r="A168" s="131" t="s">
        <v>72</v>
      </c>
      <c r="B168" s="131"/>
      <c r="C168" s="131"/>
      <c r="D168" s="131"/>
      <c r="E168" s="132"/>
      <c r="F168" s="133"/>
    </row>
    <row r="169" spans="1:6" ht="12.75">
      <c r="A169" s="131" t="s">
        <v>238</v>
      </c>
      <c r="B169" s="131"/>
      <c r="C169" s="131"/>
      <c r="D169" s="131"/>
      <c r="E169" s="132"/>
      <c r="F169" s="133"/>
    </row>
    <row r="170" spans="1:6" ht="12.75">
      <c r="A170" s="131" t="s">
        <v>73</v>
      </c>
      <c r="B170" s="131"/>
      <c r="C170" s="131"/>
      <c r="D170" s="131"/>
      <c r="E170" s="132"/>
      <c r="F170" s="133"/>
    </row>
    <row r="171" spans="1:6" ht="13.5" thickBot="1">
      <c r="A171" s="131"/>
      <c r="B171" s="131"/>
      <c r="C171" s="131"/>
      <c r="D171" s="131"/>
      <c r="E171" s="132"/>
      <c r="F171" s="133"/>
    </row>
    <row r="172" spans="1:6" ht="23.25" thickBot="1">
      <c r="A172" s="134" t="s">
        <v>74</v>
      </c>
      <c r="B172" s="135" t="s">
        <v>75</v>
      </c>
      <c r="C172" s="135" t="s">
        <v>44</v>
      </c>
      <c r="D172" s="135" t="s">
        <v>45</v>
      </c>
      <c r="E172" s="136" t="s">
        <v>46</v>
      </c>
      <c r="F172" s="137" t="s">
        <v>76</v>
      </c>
    </row>
    <row r="173" spans="1:6" ht="33.75">
      <c r="A173" s="138">
        <v>1</v>
      </c>
      <c r="B173" s="139" t="s">
        <v>77</v>
      </c>
      <c r="C173" s="138">
        <v>6659</v>
      </c>
      <c r="D173" s="140" t="s">
        <v>78</v>
      </c>
      <c r="E173" s="141" t="s">
        <v>79</v>
      </c>
      <c r="F173" s="141">
        <v>683000</v>
      </c>
    </row>
    <row r="174" spans="1:6" ht="33.75">
      <c r="A174" s="142">
        <v>2</v>
      </c>
      <c r="B174" s="143" t="s">
        <v>77</v>
      </c>
      <c r="C174" s="142">
        <v>6050</v>
      </c>
      <c r="D174" s="144" t="s">
        <v>78</v>
      </c>
      <c r="E174" s="145" t="s">
        <v>79</v>
      </c>
      <c r="F174" s="145">
        <v>10000</v>
      </c>
    </row>
    <row r="175" spans="1:6" ht="12.75">
      <c r="A175" s="142">
        <v>3</v>
      </c>
      <c r="B175" s="143" t="s">
        <v>80</v>
      </c>
      <c r="C175" s="142">
        <v>6050</v>
      </c>
      <c r="D175" s="144" t="s">
        <v>81</v>
      </c>
      <c r="E175" s="145">
        <v>0</v>
      </c>
      <c r="F175" s="145">
        <v>80000</v>
      </c>
    </row>
    <row r="176" spans="1:6" ht="22.5">
      <c r="A176" s="143" t="s">
        <v>82</v>
      </c>
      <c r="B176" s="143" t="s">
        <v>80</v>
      </c>
      <c r="C176" s="143" t="s">
        <v>64</v>
      </c>
      <c r="D176" s="144" t="s">
        <v>83</v>
      </c>
      <c r="E176" s="147">
        <v>48000</v>
      </c>
      <c r="F176" s="147">
        <v>233800</v>
      </c>
    </row>
    <row r="177" spans="1:6" ht="12.75">
      <c r="A177" s="143" t="s">
        <v>84</v>
      </c>
      <c r="B177" s="143" t="s">
        <v>80</v>
      </c>
      <c r="C177" s="143" t="s">
        <v>64</v>
      </c>
      <c r="D177" s="144" t="s">
        <v>85</v>
      </c>
      <c r="E177" s="147" t="s">
        <v>79</v>
      </c>
      <c r="F177" s="147">
        <v>3000</v>
      </c>
    </row>
    <row r="178" spans="1:6" ht="12.75">
      <c r="A178" s="142">
        <v>6</v>
      </c>
      <c r="B178" s="142">
        <v>60016</v>
      </c>
      <c r="C178" s="142">
        <v>6058</v>
      </c>
      <c r="D178" s="144" t="s">
        <v>85</v>
      </c>
      <c r="E178" s="147" t="s">
        <v>79</v>
      </c>
      <c r="F178" s="147">
        <v>200000</v>
      </c>
    </row>
    <row r="179" spans="1:6" ht="12.75">
      <c r="A179" s="142">
        <v>7</v>
      </c>
      <c r="B179" s="142">
        <v>60016</v>
      </c>
      <c r="C179" s="142">
        <v>6059</v>
      </c>
      <c r="D179" s="144" t="s">
        <v>85</v>
      </c>
      <c r="E179" s="147" t="s">
        <v>79</v>
      </c>
      <c r="F179" s="147">
        <v>50000</v>
      </c>
    </row>
    <row r="180" spans="1:6" ht="12.75">
      <c r="A180" s="142">
        <v>8</v>
      </c>
      <c r="B180" s="142">
        <v>60016</v>
      </c>
      <c r="C180" s="142">
        <v>6050</v>
      </c>
      <c r="D180" s="144" t="s">
        <v>86</v>
      </c>
      <c r="E180" s="147">
        <v>0</v>
      </c>
      <c r="F180" s="147">
        <v>10000</v>
      </c>
    </row>
    <row r="181" spans="1:6" ht="12.75">
      <c r="A181" s="142">
        <v>9</v>
      </c>
      <c r="B181" s="142">
        <v>60016</v>
      </c>
      <c r="C181" s="142">
        <v>6058</v>
      </c>
      <c r="D181" s="144" t="s">
        <v>86</v>
      </c>
      <c r="E181" s="146" t="s">
        <v>79</v>
      </c>
      <c r="F181" s="147">
        <v>2000000</v>
      </c>
    </row>
    <row r="182" spans="1:6" ht="12.75">
      <c r="A182" s="142">
        <v>10</v>
      </c>
      <c r="B182" s="142">
        <v>60016</v>
      </c>
      <c r="C182" s="142">
        <v>6059</v>
      </c>
      <c r="D182" s="144" t="s">
        <v>86</v>
      </c>
      <c r="E182" s="147" t="s">
        <v>79</v>
      </c>
      <c r="F182" s="147">
        <v>700000</v>
      </c>
    </row>
    <row r="183" spans="1:6" ht="12.75">
      <c r="A183" s="148">
        <v>11</v>
      </c>
      <c r="B183" s="142">
        <v>60016</v>
      </c>
      <c r="C183" s="142">
        <v>6050</v>
      </c>
      <c r="D183" s="144" t="s">
        <v>87</v>
      </c>
      <c r="E183" s="147">
        <v>0</v>
      </c>
      <c r="F183" s="147">
        <v>30000</v>
      </c>
    </row>
    <row r="184" spans="1:6" ht="12.75">
      <c r="A184" s="142">
        <v>12</v>
      </c>
      <c r="B184" s="142">
        <v>70005</v>
      </c>
      <c r="C184" s="142">
        <v>6060</v>
      </c>
      <c r="D184" s="144" t="s">
        <v>88</v>
      </c>
      <c r="E184" s="147" t="s">
        <v>79</v>
      </c>
      <c r="F184" s="147">
        <v>14000</v>
      </c>
    </row>
    <row r="185" spans="1:6" ht="22.5">
      <c r="A185" s="142">
        <v>13</v>
      </c>
      <c r="B185" s="142">
        <v>75023</v>
      </c>
      <c r="C185" s="142">
        <v>6050</v>
      </c>
      <c r="D185" s="144" t="s">
        <v>89</v>
      </c>
      <c r="E185" s="147">
        <v>0</v>
      </c>
      <c r="F185" s="147">
        <v>510000</v>
      </c>
    </row>
    <row r="186" spans="1:6" ht="12.75">
      <c r="A186" s="142">
        <v>14</v>
      </c>
      <c r="B186" s="142">
        <v>75023</v>
      </c>
      <c r="C186" s="142">
        <v>6060</v>
      </c>
      <c r="D186" s="144" t="s">
        <v>90</v>
      </c>
      <c r="E186" s="147" t="s">
        <v>79</v>
      </c>
      <c r="F186" s="147">
        <v>53000</v>
      </c>
    </row>
    <row r="187" spans="1:6" ht="22.5">
      <c r="A187" s="142">
        <v>15</v>
      </c>
      <c r="B187" s="142">
        <v>75412</v>
      </c>
      <c r="C187" s="142">
        <v>6050</v>
      </c>
      <c r="D187" s="144" t="s">
        <v>91</v>
      </c>
      <c r="E187" s="147">
        <v>0</v>
      </c>
      <c r="F187" s="147">
        <v>20000</v>
      </c>
    </row>
    <row r="188" spans="1:6" ht="12.75">
      <c r="A188" s="142">
        <v>16</v>
      </c>
      <c r="B188" s="142">
        <v>75412</v>
      </c>
      <c r="C188" s="142">
        <v>6060</v>
      </c>
      <c r="D188" s="144" t="s">
        <v>92</v>
      </c>
      <c r="E188" s="147">
        <v>0</v>
      </c>
      <c r="F188" s="147">
        <v>50000</v>
      </c>
    </row>
    <row r="189" spans="1:6" ht="45">
      <c r="A189" s="142">
        <v>16</v>
      </c>
      <c r="B189" s="142">
        <v>80101</v>
      </c>
      <c r="C189" s="142">
        <v>6050</v>
      </c>
      <c r="D189" s="144" t="s">
        <v>93</v>
      </c>
      <c r="E189" s="147" t="s">
        <v>79</v>
      </c>
      <c r="F189" s="147">
        <v>25000</v>
      </c>
    </row>
    <row r="190" spans="1:6" ht="12.75">
      <c r="A190" s="142">
        <v>17</v>
      </c>
      <c r="B190" s="142">
        <v>80104</v>
      </c>
      <c r="C190" s="142">
        <v>6060</v>
      </c>
      <c r="D190" s="144" t="s">
        <v>94</v>
      </c>
      <c r="E190" s="147" t="s">
        <v>79</v>
      </c>
      <c r="F190" s="147">
        <v>20000</v>
      </c>
    </row>
    <row r="191" spans="1:6" ht="12.75">
      <c r="A191" s="142">
        <v>18</v>
      </c>
      <c r="B191" s="142">
        <v>80114</v>
      </c>
      <c r="C191" s="142">
        <v>6060</v>
      </c>
      <c r="D191" s="144" t="s">
        <v>90</v>
      </c>
      <c r="E191" s="146" t="s">
        <v>79</v>
      </c>
      <c r="F191" s="147">
        <v>10000</v>
      </c>
    </row>
    <row r="192" spans="1:6" ht="12.75">
      <c r="A192" s="142">
        <v>19</v>
      </c>
      <c r="B192" s="142">
        <v>90001</v>
      </c>
      <c r="C192" s="142">
        <v>6050</v>
      </c>
      <c r="D192" s="144" t="s">
        <v>95</v>
      </c>
      <c r="E192" s="147" t="s">
        <v>79</v>
      </c>
      <c r="F192" s="147">
        <v>600000</v>
      </c>
    </row>
    <row r="193" spans="1:6" ht="22.5">
      <c r="A193" s="142">
        <v>20</v>
      </c>
      <c r="B193" s="142">
        <v>90002</v>
      </c>
      <c r="C193" s="142">
        <v>6650</v>
      </c>
      <c r="D193" s="144" t="s">
        <v>96</v>
      </c>
      <c r="E193" s="147">
        <v>0</v>
      </c>
      <c r="F193" s="147">
        <v>3000</v>
      </c>
    </row>
    <row r="194" spans="1:6" ht="22.5">
      <c r="A194" s="142">
        <v>21</v>
      </c>
      <c r="B194" s="142">
        <v>90015</v>
      </c>
      <c r="C194" s="142">
        <v>6010</v>
      </c>
      <c r="D194" s="144" t="s">
        <v>97</v>
      </c>
      <c r="E194" s="147" t="s">
        <v>79</v>
      </c>
      <c r="F194" s="147">
        <v>50000</v>
      </c>
    </row>
    <row r="195" spans="1:6" ht="12.75">
      <c r="A195" s="142">
        <v>22</v>
      </c>
      <c r="B195" s="142">
        <v>90017</v>
      </c>
      <c r="C195" s="142">
        <v>6210</v>
      </c>
      <c r="D195" s="144" t="s">
        <v>98</v>
      </c>
      <c r="E195" s="147" t="s">
        <v>79</v>
      </c>
      <c r="F195" s="147">
        <v>25000</v>
      </c>
    </row>
    <row r="196" spans="1:6" ht="22.5">
      <c r="A196" s="149">
        <v>23</v>
      </c>
      <c r="B196" s="142">
        <v>92116</v>
      </c>
      <c r="C196" s="142">
        <v>6050</v>
      </c>
      <c r="D196" s="144" t="s">
        <v>99</v>
      </c>
      <c r="E196" s="147" t="s">
        <v>79</v>
      </c>
      <c r="F196" s="147">
        <v>160000</v>
      </c>
    </row>
    <row r="197" spans="1:6" ht="12.75">
      <c r="A197" s="142">
        <v>24</v>
      </c>
      <c r="B197" s="142">
        <v>92601</v>
      </c>
      <c r="C197" s="142">
        <v>6059</v>
      </c>
      <c r="D197" s="144" t="s">
        <v>100</v>
      </c>
      <c r="E197" s="147">
        <v>62000</v>
      </c>
      <c r="F197" s="147">
        <v>162000</v>
      </c>
    </row>
    <row r="198" spans="1:6" ht="12.75">
      <c r="A198" s="142">
        <v>25</v>
      </c>
      <c r="B198" s="142">
        <v>92601</v>
      </c>
      <c r="C198" s="142">
        <v>6050</v>
      </c>
      <c r="D198" s="144" t="s">
        <v>100</v>
      </c>
      <c r="E198" s="147">
        <v>4000</v>
      </c>
      <c r="F198" s="147">
        <v>4000</v>
      </c>
    </row>
    <row r="199" spans="1:6" ht="13.5" thickBot="1">
      <c r="A199" s="212" t="s">
        <v>101</v>
      </c>
      <c r="B199" s="213"/>
      <c r="C199" s="213"/>
      <c r="D199" s="214"/>
      <c r="E199" s="215">
        <f>SUM(E173:E198)</f>
        <v>114000</v>
      </c>
      <c r="F199" s="216">
        <f>SUM(F173:F198)</f>
        <v>5705800</v>
      </c>
    </row>
    <row r="200" spans="1:6" ht="12.75">
      <c r="A200" s="150"/>
      <c r="B200" s="151"/>
      <c r="C200" s="151"/>
      <c r="D200" s="152"/>
      <c r="E200" s="4"/>
      <c r="F200" s="153"/>
    </row>
    <row r="201" spans="1:6" ht="12.75">
      <c r="A201" s="150"/>
      <c r="B201" s="151"/>
      <c r="C201" s="151"/>
      <c r="D201" s="16"/>
      <c r="E201" s="71" t="s">
        <v>36</v>
      </c>
      <c r="F201" s="71"/>
    </row>
    <row r="202" spans="1:6" ht="12.75">
      <c r="A202" s="150"/>
      <c r="B202" s="151"/>
      <c r="C202" s="151"/>
      <c r="D202" s="16"/>
      <c r="E202" s="71"/>
      <c r="F202" s="71"/>
    </row>
    <row r="203" spans="1:6" ht="12.75">
      <c r="A203" s="150"/>
      <c r="B203" s="151"/>
      <c r="C203" s="151"/>
      <c r="D203" s="16" t="s">
        <v>70</v>
      </c>
      <c r="E203" s="71" t="s">
        <v>37</v>
      </c>
      <c r="F203" s="71"/>
    </row>
    <row r="204" spans="1:6" ht="12.75">
      <c r="A204" s="150"/>
      <c r="B204" s="151"/>
      <c r="C204" s="151"/>
      <c r="D204" s="16"/>
      <c r="E204" s="71"/>
      <c r="F204" s="71"/>
    </row>
    <row r="205" spans="1:6" ht="12.75">
      <c r="A205" s="150"/>
      <c r="B205" s="151"/>
      <c r="C205" s="151"/>
      <c r="D205" s="16"/>
      <c r="E205" s="71" t="s">
        <v>38</v>
      </c>
      <c r="F205" s="71"/>
    </row>
    <row r="206" spans="1:6" ht="12.75">
      <c r="A206" s="150"/>
      <c r="B206" s="151"/>
      <c r="C206" s="151"/>
      <c r="D206" s="16"/>
      <c r="E206" s="71" t="s">
        <v>39</v>
      </c>
      <c r="F206" s="71"/>
    </row>
    <row r="207" spans="1:6" ht="12.75">
      <c r="A207" s="150"/>
      <c r="B207" s="151"/>
      <c r="C207" s="151"/>
      <c r="D207" s="16"/>
      <c r="E207" s="71"/>
      <c r="F207" s="71"/>
    </row>
    <row r="208" spans="1:6" ht="12.75">
      <c r="A208" s="150"/>
      <c r="B208" s="151"/>
      <c r="C208" s="151"/>
      <c r="D208" s="16"/>
      <c r="E208" s="71"/>
      <c r="F208" s="71"/>
    </row>
    <row r="209" spans="1:6" ht="12.75">
      <c r="A209" s="150"/>
      <c r="B209" s="151"/>
      <c r="C209" s="151"/>
      <c r="D209" s="16"/>
      <c r="E209" s="71"/>
      <c r="F209" s="71"/>
    </row>
    <row r="210" spans="1:6" ht="12.75">
      <c r="A210" s="150"/>
      <c r="B210" s="151"/>
      <c r="C210" s="151"/>
      <c r="D210" s="16"/>
      <c r="E210" s="71"/>
      <c r="F210" s="71"/>
    </row>
    <row r="211" spans="1:6" ht="12.75">
      <c r="A211" s="150"/>
      <c r="B211" s="151"/>
      <c r="C211" s="151"/>
      <c r="D211" s="16"/>
      <c r="E211" s="71"/>
      <c r="F211" s="71"/>
    </row>
    <row r="212" spans="1:6" ht="12.75">
      <c r="A212" s="150"/>
      <c r="B212" s="151"/>
      <c r="C212" s="151"/>
      <c r="D212" s="16"/>
      <c r="E212" s="71"/>
      <c r="F212" s="71"/>
    </row>
    <row r="213" spans="1:6" ht="12.75">
      <c r="A213" s="150"/>
      <c r="B213" s="151"/>
      <c r="C213" s="151"/>
      <c r="D213" s="16"/>
      <c r="E213" s="71"/>
      <c r="F213" s="71"/>
    </row>
    <row r="214" spans="1:6" ht="12.75">
      <c r="A214" s="150"/>
      <c r="B214" s="151"/>
      <c r="C214" s="151"/>
      <c r="D214" s="16"/>
      <c r="E214" s="71"/>
      <c r="F214" s="71"/>
    </row>
    <row r="215" spans="1:6" ht="12.75">
      <c r="A215" s="150"/>
      <c r="B215" s="151"/>
      <c r="C215" s="151"/>
      <c r="D215" s="16"/>
      <c r="E215" s="71"/>
      <c r="F215" s="71"/>
    </row>
    <row r="216" spans="1:6" ht="12.75">
      <c r="A216" s="150"/>
      <c r="B216" s="151"/>
      <c r="C216" s="151"/>
      <c r="D216" s="16"/>
      <c r="E216" s="71"/>
      <c r="F216" s="71"/>
    </row>
    <row r="217" spans="1:6" ht="12.75">
      <c r="A217" s="150"/>
      <c r="B217" s="151"/>
      <c r="C217" s="151"/>
      <c r="D217" s="16"/>
      <c r="E217" s="71"/>
      <c r="F217" s="71"/>
    </row>
    <row r="218" spans="1:6" ht="12.75">
      <c r="A218" s="150"/>
      <c r="B218" s="151"/>
      <c r="C218" s="151"/>
      <c r="D218" s="16"/>
      <c r="E218" s="71"/>
      <c r="F218" s="71"/>
    </row>
    <row r="219" spans="1:6" ht="12.75">
      <c r="A219" s="150"/>
      <c r="B219" s="151"/>
      <c r="C219" s="151"/>
      <c r="D219" s="16"/>
      <c r="E219" s="71"/>
      <c r="F219" s="71"/>
    </row>
    <row r="220" spans="1:6" ht="12.75">
      <c r="A220" s="150"/>
      <c r="B220" s="151"/>
      <c r="C220" s="151"/>
      <c r="D220" s="16"/>
      <c r="E220" s="71"/>
      <c r="F220" s="71"/>
    </row>
    <row r="221" spans="1:6" ht="12.75">
      <c r="A221" s="150"/>
      <c r="B221" s="151"/>
      <c r="C221" s="151"/>
      <c r="D221" s="16"/>
      <c r="E221" s="71"/>
      <c r="F221" s="71"/>
    </row>
    <row r="222" spans="1:6" ht="12.75">
      <c r="A222" s="150"/>
      <c r="B222" s="151"/>
      <c r="C222" s="151"/>
      <c r="D222" s="16"/>
      <c r="E222" s="71"/>
      <c r="F222" s="71"/>
    </row>
    <row r="223" spans="1:6" ht="12.75">
      <c r="A223" s="150"/>
      <c r="B223" s="151"/>
      <c r="C223" s="151"/>
      <c r="D223" s="16"/>
      <c r="E223" s="71"/>
      <c r="F223" s="71"/>
    </row>
    <row r="224" spans="1:6" ht="12.75">
      <c r="A224" s="150"/>
      <c r="B224" s="151"/>
      <c r="C224" s="151"/>
      <c r="D224" s="16"/>
      <c r="E224" s="71"/>
      <c r="F224" s="71"/>
    </row>
    <row r="225" spans="1:6" ht="12.75">
      <c r="A225" s="150"/>
      <c r="B225" s="151"/>
      <c r="C225" s="151"/>
      <c r="D225" s="16"/>
      <c r="E225" s="71"/>
      <c r="F225" s="71"/>
    </row>
    <row r="226" spans="1:6" ht="12.75">
      <c r="A226" s="150"/>
      <c r="B226" s="151"/>
      <c r="C226" s="151"/>
      <c r="D226" s="16"/>
      <c r="E226" s="71"/>
      <c r="F226" s="71"/>
    </row>
    <row r="227" spans="1:6" ht="12.75">
      <c r="A227"/>
      <c r="B227"/>
      <c r="C227"/>
      <c r="D227" s="157"/>
      <c r="E227"/>
      <c r="F227"/>
    </row>
    <row r="228" spans="1:6" ht="12.75">
      <c r="A228"/>
      <c r="B228"/>
      <c r="C228"/>
      <c r="D228" s="157"/>
      <c r="E228"/>
      <c r="F228"/>
    </row>
    <row r="229" spans="1:6" ht="12.75">
      <c r="A229"/>
      <c r="B229"/>
      <c r="C229"/>
      <c r="D229" s="157"/>
      <c r="E229"/>
      <c r="F229"/>
    </row>
    <row r="230" spans="1:6" ht="12.75">
      <c r="A230"/>
      <c r="B230"/>
      <c r="C230"/>
      <c r="D230" s="157"/>
      <c r="E230"/>
      <c r="F230"/>
    </row>
    <row r="231" spans="1:6" ht="12.75">
      <c r="A231"/>
      <c r="B231"/>
      <c r="C231"/>
      <c r="D231" s="157"/>
      <c r="E231"/>
      <c r="F231"/>
    </row>
    <row r="232" spans="1:6" ht="12.75">
      <c r="A232"/>
      <c r="B232"/>
      <c r="C232"/>
      <c r="D232" s="157"/>
      <c r="E232"/>
      <c r="F232"/>
    </row>
    <row r="233" spans="1:6" ht="12.75">
      <c r="A233"/>
      <c r="B233"/>
      <c r="C233"/>
      <c r="D233" s="157"/>
      <c r="E233"/>
      <c r="F233"/>
    </row>
    <row r="234" spans="1:6" ht="12.75">
      <c r="A234"/>
      <c r="B234"/>
      <c r="C234"/>
      <c r="D234" s="157"/>
      <c r="E234"/>
      <c r="F234"/>
    </row>
    <row r="235" spans="1:6" ht="12.75">
      <c r="A235"/>
      <c r="B235"/>
      <c r="C235"/>
      <c r="D235" s="157"/>
      <c r="E235"/>
      <c r="F235"/>
    </row>
    <row r="236" spans="1:6" ht="12.75">
      <c r="A236"/>
      <c r="B236"/>
      <c r="C236"/>
      <c r="D236" s="157"/>
      <c r="E236"/>
      <c r="F236"/>
    </row>
    <row r="237" spans="1:6" ht="12.75">
      <c r="A237"/>
      <c r="B237"/>
      <c r="C237"/>
      <c r="D237" s="157"/>
      <c r="E237"/>
      <c r="F237"/>
    </row>
    <row r="238" spans="1:6" ht="12.75">
      <c r="A238"/>
      <c r="B238"/>
      <c r="C238"/>
      <c r="D238" s="157"/>
      <c r="E238"/>
      <c r="F238"/>
    </row>
    <row r="239" spans="1:6" ht="12.75">
      <c r="A239"/>
      <c r="B239"/>
      <c r="C239"/>
      <c r="D239" s="157"/>
      <c r="E239"/>
      <c r="F239"/>
    </row>
    <row r="240" spans="1:6" ht="12.75">
      <c r="A240"/>
      <c r="B240"/>
      <c r="C240"/>
      <c r="D240" s="157"/>
      <c r="E240"/>
      <c r="F240"/>
    </row>
    <row r="241" spans="1:6" ht="12.75">
      <c r="A241"/>
      <c r="B241"/>
      <c r="C241"/>
      <c r="D241" s="157"/>
      <c r="E241"/>
      <c r="F241"/>
    </row>
    <row r="242" spans="1:6" ht="12.75">
      <c r="A242"/>
      <c r="B242"/>
      <c r="C242"/>
      <c r="D242" s="157"/>
      <c r="E242"/>
      <c r="F242"/>
    </row>
    <row r="243" spans="1:6" ht="12.75">
      <c r="A243"/>
      <c r="B243"/>
      <c r="C243"/>
      <c r="D243" s="157"/>
      <c r="E243"/>
      <c r="F243"/>
    </row>
    <row r="244" spans="1:6" ht="12.75">
      <c r="A244"/>
      <c r="B244"/>
      <c r="C244"/>
      <c r="D244" s="157"/>
      <c r="E244"/>
      <c r="F244"/>
    </row>
    <row r="245" spans="1:6" ht="12.75">
      <c r="A245"/>
      <c r="B245"/>
      <c r="C245"/>
      <c r="D245" s="157"/>
      <c r="E245"/>
      <c r="F245"/>
    </row>
    <row r="246" spans="1:6" ht="12.75">
      <c r="A246"/>
      <c r="B246"/>
      <c r="C246"/>
      <c r="D246" s="157"/>
      <c r="E246"/>
      <c r="F246"/>
    </row>
    <row r="247" spans="1:6" ht="12.75">
      <c r="A247"/>
      <c r="B247"/>
      <c r="C247"/>
      <c r="D247" s="157"/>
      <c r="E247"/>
      <c r="F247"/>
    </row>
    <row r="248" spans="1:6" ht="12.75">
      <c r="A248"/>
      <c r="B248"/>
      <c r="C248"/>
      <c r="D248" s="157"/>
      <c r="E248"/>
      <c r="F248"/>
    </row>
    <row r="249" spans="1:6" ht="12.75">
      <c r="A249"/>
      <c r="B249"/>
      <c r="C249"/>
      <c r="D249" s="157"/>
      <c r="E249"/>
      <c r="F249"/>
    </row>
    <row r="250" spans="1:6" ht="12.75">
      <c r="A250"/>
      <c r="B250"/>
      <c r="C250"/>
      <c r="D250" s="157"/>
      <c r="E250"/>
      <c r="F250"/>
    </row>
    <row r="251" spans="1:6" ht="12.75">
      <c r="A251"/>
      <c r="B251"/>
      <c r="C251"/>
      <c r="D251" s="157"/>
      <c r="E251"/>
      <c r="F251"/>
    </row>
    <row r="252" spans="1:6" ht="12.75">
      <c r="A252"/>
      <c r="B252"/>
      <c r="C252"/>
      <c r="D252" s="157"/>
      <c r="E252"/>
      <c r="F252"/>
    </row>
    <row r="253" spans="1:6" ht="12.75">
      <c r="A253"/>
      <c r="B253"/>
      <c r="C253"/>
      <c r="D253" s="157"/>
      <c r="E253"/>
      <c r="F253"/>
    </row>
    <row r="254" spans="1:6" ht="12.75">
      <c r="A254"/>
      <c r="B254"/>
      <c r="C254"/>
      <c r="D254" s="157"/>
      <c r="E254"/>
      <c r="F254"/>
    </row>
    <row r="255" spans="1:6" ht="12.75">
      <c r="A255"/>
      <c r="B255"/>
      <c r="C255"/>
      <c r="D255" s="157"/>
      <c r="E255"/>
      <c r="F255"/>
    </row>
    <row r="256" spans="1:6" ht="12.75">
      <c r="A256"/>
      <c r="B256"/>
      <c r="C256"/>
      <c r="D256" s="157"/>
      <c r="E256"/>
      <c r="F256"/>
    </row>
    <row r="257" spans="1:6" ht="12.75">
      <c r="A257"/>
      <c r="B257"/>
      <c r="C257"/>
      <c r="D257" s="157"/>
      <c r="E257"/>
      <c r="F257"/>
    </row>
    <row r="258" spans="1:6" ht="12.75">
      <c r="A258"/>
      <c r="B258"/>
      <c r="C258"/>
      <c r="D258" s="157"/>
      <c r="E258"/>
      <c r="F258"/>
    </row>
    <row r="259" spans="1:6" ht="12.75">
      <c r="A259"/>
      <c r="B259"/>
      <c r="C259"/>
      <c r="D259" s="157"/>
      <c r="E259"/>
      <c r="F259"/>
    </row>
    <row r="260" spans="1:6" ht="12.75">
      <c r="A260"/>
      <c r="B260"/>
      <c r="C260"/>
      <c r="D260" s="157"/>
      <c r="E260"/>
      <c r="F260"/>
    </row>
    <row r="261" spans="1:6" ht="12.75">
      <c r="A261"/>
      <c r="B261"/>
      <c r="C261"/>
      <c r="D261" s="157"/>
      <c r="E261"/>
      <c r="F261"/>
    </row>
    <row r="262" spans="1:6" ht="12.75">
      <c r="A262"/>
      <c r="B262"/>
      <c r="C262"/>
      <c r="D262" s="157"/>
      <c r="E262"/>
      <c r="F262"/>
    </row>
    <row r="263" spans="1:6" ht="12.75">
      <c r="A263"/>
      <c r="B263"/>
      <c r="C263"/>
      <c r="D263" s="157"/>
      <c r="E263"/>
      <c r="F263"/>
    </row>
    <row r="264" spans="1:6" ht="12.75">
      <c r="A264"/>
      <c r="B264"/>
      <c r="C264"/>
      <c r="D264" s="157"/>
      <c r="E264"/>
      <c r="F264"/>
    </row>
    <row r="265" spans="1:6" ht="12.75">
      <c r="A265"/>
      <c r="B265"/>
      <c r="C265"/>
      <c r="D265" s="157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</sheetData>
  <mergeCells count="5">
    <mergeCell ref="A44:F44"/>
    <mergeCell ref="A42:F42"/>
    <mergeCell ref="A11:F11"/>
    <mergeCell ref="A24:F24"/>
    <mergeCell ref="A40:F40"/>
  </mergeCells>
  <printOptions/>
  <pageMargins left="0.7874015748031497" right="0.03937007874015748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I1">
      <selection activeCell="S10" sqref="S10"/>
    </sheetView>
  </sheetViews>
  <sheetFormatPr defaultColWidth="9.00390625" defaultRowHeight="12.75"/>
  <cols>
    <col min="1" max="1" width="3.25390625" style="0" customWidth="1"/>
    <col min="2" max="2" width="12.125" style="0" customWidth="1"/>
    <col min="3" max="3" width="8.875" style="0" customWidth="1"/>
    <col min="4" max="4" width="7.625" style="0" customWidth="1"/>
    <col min="5" max="5" width="9.875" style="0" bestFit="1" customWidth="1"/>
    <col min="6" max="6" width="9.875" style="0" customWidth="1"/>
    <col min="7" max="7" width="9.875" style="0" bestFit="1" customWidth="1"/>
    <col min="8" max="8" width="9.25390625" style="0" bestFit="1" customWidth="1"/>
    <col min="11" max="11" width="7.00390625" style="0" customWidth="1"/>
    <col min="12" max="12" width="8.375" style="0" customWidth="1"/>
    <col min="13" max="13" width="10.25390625" style="0" customWidth="1"/>
    <col min="14" max="14" width="8.75390625" style="0" customWidth="1"/>
    <col min="15" max="15" width="9.25390625" style="0" customWidth="1"/>
    <col min="16" max="16" width="6.75390625" style="0" customWidth="1"/>
    <col min="17" max="17" width="9.00390625" style="0" customWidth="1"/>
  </cols>
  <sheetData>
    <row r="1" spans="1:3" ht="12.75">
      <c r="A1" s="226" t="s">
        <v>167</v>
      </c>
      <c r="B1" s="226"/>
      <c r="C1" s="226"/>
    </row>
    <row r="2" spans="1:3" ht="12.75">
      <c r="A2" s="226" t="s">
        <v>168</v>
      </c>
      <c r="B2" s="226"/>
      <c r="C2" s="226"/>
    </row>
    <row r="3" spans="1:14" ht="13.5" thickBot="1">
      <c r="A3" s="226" t="s">
        <v>169</v>
      </c>
      <c r="K3" s="301" t="s">
        <v>240</v>
      </c>
      <c r="L3" s="302"/>
      <c r="M3" s="303"/>
      <c r="N3" s="304"/>
    </row>
    <row r="4" spans="1:17" ht="12.75">
      <c r="A4" s="313" t="s">
        <v>170</v>
      </c>
      <c r="B4" s="316" t="s">
        <v>171</v>
      </c>
      <c r="C4" s="309" t="s">
        <v>172</v>
      </c>
      <c r="D4" s="317" t="s">
        <v>173</v>
      </c>
      <c r="E4" s="309" t="s">
        <v>174</v>
      </c>
      <c r="F4" s="312" t="s">
        <v>175</v>
      </c>
      <c r="G4" s="312"/>
      <c r="H4" s="318" t="s">
        <v>176</v>
      </c>
      <c r="I4" s="319"/>
      <c r="J4" s="319"/>
      <c r="K4" s="319"/>
      <c r="L4" s="319"/>
      <c r="M4" s="319"/>
      <c r="N4" s="319"/>
      <c r="O4" s="319"/>
      <c r="P4" s="319"/>
      <c r="Q4" s="320"/>
    </row>
    <row r="5" spans="1:17" ht="12.75">
      <c r="A5" s="314"/>
      <c r="B5" s="310"/>
      <c r="C5" s="310"/>
      <c r="D5" s="310"/>
      <c r="E5" s="310"/>
      <c r="F5" s="321" t="s">
        <v>177</v>
      </c>
      <c r="G5" s="322" t="s">
        <v>178</v>
      </c>
      <c r="H5" s="325" t="s">
        <v>179</v>
      </c>
      <c r="I5" s="326"/>
      <c r="J5" s="326"/>
      <c r="K5" s="326"/>
      <c r="L5" s="326"/>
      <c r="M5" s="326"/>
      <c r="N5" s="326"/>
      <c r="O5" s="326"/>
      <c r="P5" s="326"/>
      <c r="Q5" s="327"/>
    </row>
    <row r="6" spans="1:17" ht="12.75">
      <c r="A6" s="314"/>
      <c r="B6" s="310"/>
      <c r="C6" s="310"/>
      <c r="D6" s="310"/>
      <c r="E6" s="310"/>
      <c r="F6" s="310"/>
      <c r="G6" s="323"/>
      <c r="H6" s="321" t="s">
        <v>180</v>
      </c>
      <c r="I6" s="329" t="s">
        <v>177</v>
      </c>
      <c r="J6" s="329"/>
      <c r="K6" s="329"/>
      <c r="L6" s="329"/>
      <c r="M6" s="325" t="s">
        <v>178</v>
      </c>
      <c r="N6" s="330"/>
      <c r="O6" s="330"/>
      <c r="P6" s="330"/>
      <c r="Q6" s="331"/>
    </row>
    <row r="7" spans="1:17" ht="12.75">
      <c r="A7" s="314"/>
      <c r="B7" s="310"/>
      <c r="C7" s="310"/>
      <c r="D7" s="310"/>
      <c r="E7" s="310"/>
      <c r="F7" s="310"/>
      <c r="G7" s="323"/>
      <c r="H7" s="321"/>
      <c r="I7" s="321" t="s">
        <v>181</v>
      </c>
      <c r="J7" s="227" t="s">
        <v>182</v>
      </c>
      <c r="K7" s="227"/>
      <c r="L7" s="227"/>
      <c r="M7" s="321" t="s">
        <v>183</v>
      </c>
      <c r="N7" s="310" t="s">
        <v>182</v>
      </c>
      <c r="O7" s="310"/>
      <c r="P7" s="310"/>
      <c r="Q7" s="332"/>
    </row>
    <row r="8" spans="1:17" ht="49.5" thickBot="1">
      <c r="A8" s="315"/>
      <c r="B8" s="311"/>
      <c r="C8" s="311"/>
      <c r="D8" s="311"/>
      <c r="E8" s="311"/>
      <c r="F8" s="311"/>
      <c r="G8" s="324"/>
      <c r="H8" s="328"/>
      <c r="I8" s="311"/>
      <c r="J8" s="228" t="s">
        <v>184</v>
      </c>
      <c r="K8" s="229" t="s">
        <v>185</v>
      </c>
      <c r="L8" s="229" t="s">
        <v>186</v>
      </c>
      <c r="M8" s="311"/>
      <c r="N8" s="230" t="s">
        <v>187</v>
      </c>
      <c r="O8" s="230" t="s">
        <v>184</v>
      </c>
      <c r="P8" s="231" t="s">
        <v>185</v>
      </c>
      <c r="Q8" s="232" t="s">
        <v>186</v>
      </c>
    </row>
    <row r="9" spans="1:17" ht="13.5" thickBot="1">
      <c r="A9" s="233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7</v>
      </c>
      <c r="H9" s="234">
        <v>8</v>
      </c>
      <c r="I9" s="234">
        <v>9</v>
      </c>
      <c r="J9" s="234">
        <v>10</v>
      </c>
      <c r="K9" s="234">
        <v>11</v>
      </c>
      <c r="L9" s="234">
        <v>12</v>
      </c>
      <c r="M9" s="234">
        <v>13</v>
      </c>
      <c r="N9" s="234">
        <v>14</v>
      </c>
      <c r="O9" s="234">
        <v>15</v>
      </c>
      <c r="P9" s="234">
        <v>16</v>
      </c>
      <c r="Q9" s="235">
        <v>17</v>
      </c>
    </row>
    <row r="10" spans="1:17" ht="20.25" thickBot="1">
      <c r="A10" s="236" t="s">
        <v>188</v>
      </c>
      <c r="B10" s="237" t="s">
        <v>189</v>
      </c>
      <c r="C10" s="238" t="s">
        <v>190</v>
      </c>
      <c r="D10" s="239" t="s">
        <v>190</v>
      </c>
      <c r="E10" s="240">
        <f>SUM(E14,E22,E30)</f>
        <v>17239000</v>
      </c>
      <c r="F10" s="240">
        <f>SUM(E14,F22,F30)</f>
        <v>10639000</v>
      </c>
      <c r="G10" s="240">
        <f aca="true" t="shared" si="0" ref="G10:Q10">SUM(G14,G22,G30)</f>
        <v>12600000</v>
      </c>
      <c r="H10" s="240">
        <f t="shared" si="0"/>
        <v>3329000</v>
      </c>
      <c r="I10" s="240">
        <f t="shared" si="0"/>
        <v>929000</v>
      </c>
      <c r="J10" s="240">
        <f t="shared" si="0"/>
        <v>866000</v>
      </c>
      <c r="K10" s="240">
        <f t="shared" si="0"/>
        <v>0</v>
      </c>
      <c r="L10" s="240">
        <f t="shared" si="0"/>
        <v>63000</v>
      </c>
      <c r="M10" s="240">
        <f t="shared" si="0"/>
        <v>2400000</v>
      </c>
      <c r="N10" s="240">
        <f t="shared" si="0"/>
        <v>200000</v>
      </c>
      <c r="O10" s="240">
        <f t="shared" si="0"/>
        <v>2200000</v>
      </c>
      <c r="P10" s="240">
        <f t="shared" si="0"/>
        <v>0</v>
      </c>
      <c r="Q10" s="241">
        <f t="shared" si="0"/>
        <v>0</v>
      </c>
    </row>
    <row r="11" spans="1:17" ht="12.75">
      <c r="A11" s="242" t="s">
        <v>191</v>
      </c>
      <c r="B11" s="243" t="s">
        <v>192</v>
      </c>
      <c r="C11" s="244" t="s">
        <v>193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</row>
    <row r="12" spans="1:17" ht="12.75">
      <c r="A12" s="246"/>
      <c r="B12" s="227" t="s">
        <v>194</v>
      </c>
      <c r="C12" s="247" t="s">
        <v>195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</row>
    <row r="13" spans="1:17" ht="12.75">
      <c r="A13" s="246"/>
      <c r="B13" s="227" t="s">
        <v>196</v>
      </c>
      <c r="C13" s="249" t="s">
        <v>197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</row>
    <row r="14" spans="1:17" ht="12.75">
      <c r="A14" s="251"/>
      <c r="B14" s="252" t="s">
        <v>198</v>
      </c>
      <c r="C14" s="252"/>
      <c r="D14" s="252" t="s">
        <v>199</v>
      </c>
      <c r="E14" s="253">
        <f>SUM(F14:G14)</f>
        <v>8259000</v>
      </c>
      <c r="F14" s="253">
        <f>SUM(F15:F18)</f>
        <v>2259000</v>
      </c>
      <c r="G14" s="253">
        <f>SUM(G15:G18)</f>
        <v>6000000</v>
      </c>
      <c r="H14" s="253">
        <f>SUM(H15:H18)</f>
        <v>2710000</v>
      </c>
      <c r="I14" s="253">
        <f aca="true" t="shared" si="1" ref="I14:Q14">SUM(I15:I18)</f>
        <v>710000</v>
      </c>
      <c r="J14" s="253">
        <f t="shared" si="1"/>
        <v>700000</v>
      </c>
      <c r="K14" s="253">
        <f t="shared" si="1"/>
        <v>0</v>
      </c>
      <c r="L14" s="253">
        <f t="shared" si="1"/>
        <v>10000</v>
      </c>
      <c r="M14" s="253">
        <f t="shared" si="1"/>
        <v>2000000</v>
      </c>
      <c r="N14" s="253">
        <f t="shared" si="1"/>
        <v>0</v>
      </c>
      <c r="O14" s="253">
        <f t="shared" si="1"/>
        <v>2000000</v>
      </c>
      <c r="P14" s="253">
        <f t="shared" si="1"/>
        <v>0</v>
      </c>
      <c r="Q14" s="254">
        <f t="shared" si="1"/>
        <v>0</v>
      </c>
    </row>
    <row r="15" spans="1:17" ht="12.75">
      <c r="A15" s="255"/>
      <c r="B15" s="227" t="s">
        <v>200</v>
      </c>
      <c r="C15" s="227"/>
      <c r="D15" s="227" t="s">
        <v>43</v>
      </c>
      <c r="E15" s="256">
        <f>SUM(F15:G15)</f>
        <v>239000</v>
      </c>
      <c r="F15" s="257">
        <v>239000</v>
      </c>
      <c r="G15" s="257">
        <v>0</v>
      </c>
      <c r="H15" s="257">
        <f>SUM(I15,M15)</f>
        <v>0</v>
      </c>
      <c r="I15" s="257"/>
      <c r="J15" s="257"/>
      <c r="K15" s="257"/>
      <c r="L15" s="257"/>
      <c r="M15" s="257"/>
      <c r="N15" s="257"/>
      <c r="O15" s="257"/>
      <c r="P15" s="257"/>
      <c r="Q15" s="258"/>
    </row>
    <row r="16" spans="1:17" ht="12.75">
      <c r="A16" s="255"/>
      <c r="B16" s="227" t="s">
        <v>201</v>
      </c>
      <c r="C16" s="227"/>
      <c r="D16" s="259">
        <v>60016</v>
      </c>
      <c r="E16" s="256">
        <f>SUM(F16:G16)</f>
        <v>2710000</v>
      </c>
      <c r="F16" s="257">
        <v>710000</v>
      </c>
      <c r="G16" s="257">
        <v>2000000</v>
      </c>
      <c r="H16" s="257">
        <f>SUM(I16,M16)</f>
        <v>2710000</v>
      </c>
      <c r="I16" s="257">
        <f>SUM(J16:L16)</f>
        <v>710000</v>
      </c>
      <c r="J16" s="257">
        <v>700000</v>
      </c>
      <c r="K16" s="257">
        <v>0</v>
      </c>
      <c r="L16" s="257">
        <v>10000</v>
      </c>
      <c r="M16" s="257">
        <f>SUM(N16:Q16)</f>
        <v>2000000</v>
      </c>
      <c r="N16" s="257">
        <v>0</v>
      </c>
      <c r="O16" s="257">
        <v>2000000</v>
      </c>
      <c r="P16" s="257">
        <v>0</v>
      </c>
      <c r="Q16" s="258">
        <v>0</v>
      </c>
    </row>
    <row r="17" spans="1:17" ht="12.75">
      <c r="A17" s="255"/>
      <c r="B17" s="227" t="s">
        <v>202</v>
      </c>
      <c r="C17" s="227"/>
      <c r="D17" s="227"/>
      <c r="E17" s="256">
        <f>SUM(F17:G17)</f>
        <v>2705000</v>
      </c>
      <c r="F17" s="257">
        <v>705000</v>
      </c>
      <c r="G17" s="257">
        <v>2000000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8"/>
    </row>
    <row r="18" spans="1:17" ht="13.5" thickBot="1">
      <c r="A18" s="260"/>
      <c r="B18" s="229" t="s">
        <v>203</v>
      </c>
      <c r="C18" s="229"/>
      <c r="D18" s="229"/>
      <c r="E18" s="261">
        <f>SUM(F18:G18)</f>
        <v>2605000</v>
      </c>
      <c r="F18" s="262">
        <v>605000</v>
      </c>
      <c r="G18" s="262">
        <v>2000000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3"/>
    </row>
    <row r="19" spans="1:17" ht="12.75">
      <c r="A19" s="242" t="s">
        <v>204</v>
      </c>
      <c r="B19" s="243" t="s">
        <v>192</v>
      </c>
      <c r="C19" s="264" t="s">
        <v>193</v>
      </c>
      <c r="D19" s="264"/>
      <c r="E19" s="264"/>
      <c r="F19" s="26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</row>
    <row r="20" spans="1:17" ht="12.75">
      <c r="A20" s="246"/>
      <c r="B20" s="227" t="s">
        <v>194</v>
      </c>
      <c r="C20" s="247" t="s">
        <v>205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8"/>
    </row>
    <row r="21" spans="1:17" ht="12.75">
      <c r="A21" s="246"/>
      <c r="B21" s="227" t="s">
        <v>196</v>
      </c>
      <c r="C21" s="249" t="s">
        <v>206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0"/>
    </row>
    <row r="22" spans="1:17" ht="12.75">
      <c r="A22" s="251"/>
      <c r="B22" s="252" t="s">
        <v>198</v>
      </c>
      <c r="C22" s="252"/>
      <c r="D22" s="252" t="s">
        <v>199</v>
      </c>
      <c r="E22" s="253">
        <f>SUM(F22:G22)</f>
        <v>794000</v>
      </c>
      <c r="F22" s="253">
        <f>SUM(F23:F26)</f>
        <v>194000</v>
      </c>
      <c r="G22" s="253">
        <f>SUM(G23:G26)</f>
        <v>600000</v>
      </c>
      <c r="H22" s="253">
        <f>SUM(H23:H26)</f>
        <v>453000</v>
      </c>
      <c r="I22" s="253">
        <f aca="true" t="shared" si="2" ref="I22:Q22">SUM(I23:I26)</f>
        <v>53000</v>
      </c>
      <c r="J22" s="253">
        <f t="shared" si="2"/>
        <v>0</v>
      </c>
      <c r="K22" s="253">
        <f t="shared" si="2"/>
        <v>0</v>
      </c>
      <c r="L22" s="253">
        <f t="shared" si="2"/>
        <v>53000</v>
      </c>
      <c r="M22" s="253">
        <f t="shared" si="2"/>
        <v>400000</v>
      </c>
      <c r="N22" s="253">
        <f t="shared" si="2"/>
        <v>200000</v>
      </c>
      <c r="O22" s="253">
        <f t="shared" si="2"/>
        <v>200000</v>
      </c>
      <c r="P22" s="253">
        <f t="shared" si="2"/>
        <v>0</v>
      </c>
      <c r="Q22" s="254">
        <f t="shared" si="2"/>
        <v>0</v>
      </c>
    </row>
    <row r="23" spans="1:17" ht="12.75">
      <c r="A23" s="255"/>
      <c r="B23" s="227" t="s">
        <v>200</v>
      </c>
      <c r="C23" s="227"/>
      <c r="D23" s="227" t="s">
        <v>43</v>
      </c>
      <c r="E23" s="265">
        <f>SUM(F23:G23)</f>
        <v>35000</v>
      </c>
      <c r="F23" s="257">
        <v>35000</v>
      </c>
      <c r="G23" s="257">
        <v>0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8"/>
    </row>
    <row r="24" spans="1:17" ht="12.75">
      <c r="A24" s="255"/>
      <c r="B24" s="227" t="s">
        <v>201</v>
      </c>
      <c r="C24" s="227"/>
      <c r="D24" s="259">
        <v>60016</v>
      </c>
      <c r="E24" s="265">
        <f>SUM(F24:G24)</f>
        <v>253000</v>
      </c>
      <c r="F24" s="257">
        <v>53000</v>
      </c>
      <c r="G24" s="257">
        <v>200000</v>
      </c>
      <c r="H24" s="257">
        <f>SUM(I24,M24)</f>
        <v>453000</v>
      </c>
      <c r="I24" s="257">
        <f>SUM(J24:L24)</f>
        <v>53000</v>
      </c>
      <c r="J24" s="257">
        <v>0</v>
      </c>
      <c r="K24" s="257">
        <v>0</v>
      </c>
      <c r="L24" s="257">
        <v>53000</v>
      </c>
      <c r="M24" s="257">
        <f>SUM(N24:Q24)</f>
        <v>400000</v>
      </c>
      <c r="N24" s="257">
        <v>200000</v>
      </c>
      <c r="O24" s="257">
        <v>200000</v>
      </c>
      <c r="P24" s="257">
        <v>0</v>
      </c>
      <c r="Q24" s="258">
        <v>0</v>
      </c>
    </row>
    <row r="25" spans="1:17" ht="12.75">
      <c r="A25" s="255"/>
      <c r="B25" s="227" t="s">
        <v>202</v>
      </c>
      <c r="C25" s="227"/>
      <c r="D25" s="227"/>
      <c r="E25" s="265">
        <f>SUM(F25:G25)</f>
        <v>253000</v>
      </c>
      <c r="F25" s="257">
        <v>53000</v>
      </c>
      <c r="G25" s="257">
        <v>200000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8"/>
    </row>
    <row r="26" spans="1:17" ht="13.5" thickBot="1">
      <c r="A26" s="260"/>
      <c r="B26" s="229" t="s">
        <v>203</v>
      </c>
      <c r="C26" s="229"/>
      <c r="D26" s="229"/>
      <c r="E26" s="262">
        <f>SUM(F26:G26)</f>
        <v>253000</v>
      </c>
      <c r="F26" s="262">
        <v>53000</v>
      </c>
      <c r="G26" s="262">
        <v>200000</v>
      </c>
      <c r="H26" s="262"/>
      <c r="I26" s="262"/>
      <c r="J26" s="262"/>
      <c r="K26" s="262"/>
      <c r="L26" s="262"/>
      <c r="M26" s="262"/>
      <c r="N26" s="262"/>
      <c r="O26" s="262"/>
      <c r="P26" s="262"/>
      <c r="Q26" s="263"/>
    </row>
    <row r="27" spans="1:17" ht="12.75">
      <c r="A27" s="266" t="s">
        <v>207</v>
      </c>
      <c r="B27" s="267" t="s">
        <v>192</v>
      </c>
      <c r="C27" s="264" t="s">
        <v>193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8"/>
    </row>
    <row r="28" spans="1:17" ht="12.75">
      <c r="A28" s="246"/>
      <c r="B28" s="227" t="s">
        <v>194</v>
      </c>
      <c r="C28" s="247" t="s">
        <v>231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</row>
    <row r="29" spans="1:17" ht="12.75">
      <c r="A29" s="246"/>
      <c r="B29" s="227" t="s">
        <v>196</v>
      </c>
      <c r="C29" s="249" t="s">
        <v>232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0"/>
    </row>
    <row r="30" spans="1:17" ht="12.75">
      <c r="A30" s="251"/>
      <c r="B30" s="252" t="s">
        <v>198</v>
      </c>
      <c r="C30" s="253"/>
      <c r="D30" s="253" t="s">
        <v>208</v>
      </c>
      <c r="E30" s="253">
        <f>SUM(F30:G30)</f>
        <v>8186000</v>
      </c>
      <c r="F30" s="253">
        <f>SUM(F31:F36)</f>
        <v>2186000</v>
      </c>
      <c r="G30" s="253">
        <f>SUM(G31:G36)</f>
        <v>6000000</v>
      </c>
      <c r="H30" s="253">
        <f>SUM(I30,M30)</f>
        <v>166000</v>
      </c>
      <c r="I30" s="253">
        <f>SUM(J30:L30)</f>
        <v>166000</v>
      </c>
      <c r="J30" s="253">
        <f aca="true" t="shared" si="3" ref="J30:Q30">SUM(J31:J36)</f>
        <v>166000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4">
        <f t="shared" si="3"/>
        <v>0</v>
      </c>
    </row>
    <row r="31" spans="1:17" ht="12.75">
      <c r="A31" s="255"/>
      <c r="B31" s="227" t="s">
        <v>200</v>
      </c>
      <c r="C31" s="257"/>
      <c r="D31" s="257" t="s">
        <v>43</v>
      </c>
      <c r="E31" s="256">
        <f aca="true" t="shared" si="4" ref="E31:E36">SUM(F31:G31)</f>
        <v>0</v>
      </c>
      <c r="F31" s="257">
        <v>0</v>
      </c>
      <c r="G31" s="257">
        <v>0</v>
      </c>
      <c r="H31" s="257">
        <v>0</v>
      </c>
      <c r="I31" s="269">
        <f aca="true" t="shared" si="5" ref="I31:I36">SUM(J31:L31)</f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8">
        <v>0</v>
      </c>
    </row>
    <row r="32" spans="1:17" ht="12.75">
      <c r="A32" s="255"/>
      <c r="B32" s="227" t="s">
        <v>201</v>
      </c>
      <c r="C32" s="257"/>
      <c r="D32" s="270" t="s">
        <v>209</v>
      </c>
      <c r="E32" s="256">
        <f t="shared" si="4"/>
        <v>166000</v>
      </c>
      <c r="F32" s="257">
        <v>166000</v>
      </c>
      <c r="G32" s="257">
        <v>0</v>
      </c>
      <c r="H32" s="257">
        <f>SUM(I32,M32)</f>
        <v>166000</v>
      </c>
      <c r="I32" s="269">
        <f t="shared" si="5"/>
        <v>166000</v>
      </c>
      <c r="J32" s="257">
        <v>166000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8">
        <v>0</v>
      </c>
    </row>
    <row r="33" spans="1:17" ht="12.75">
      <c r="A33" s="255"/>
      <c r="B33" s="227" t="s">
        <v>202</v>
      </c>
      <c r="C33" s="257"/>
      <c r="D33" s="257"/>
      <c r="E33" s="256">
        <f t="shared" si="4"/>
        <v>2005000</v>
      </c>
      <c r="F33" s="257">
        <v>505000</v>
      </c>
      <c r="G33" s="257">
        <v>1500000</v>
      </c>
      <c r="H33" s="257">
        <v>0</v>
      </c>
      <c r="I33" s="269">
        <f t="shared" si="5"/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8">
        <v>0</v>
      </c>
    </row>
    <row r="34" spans="1:17" ht="12.75">
      <c r="A34" s="271"/>
      <c r="B34" s="227" t="s">
        <v>203</v>
      </c>
      <c r="C34" s="257"/>
      <c r="D34" s="272"/>
      <c r="E34" s="256">
        <f t="shared" si="4"/>
        <v>2005000</v>
      </c>
      <c r="F34" s="272">
        <v>505000</v>
      </c>
      <c r="G34" s="272">
        <v>1500000</v>
      </c>
      <c r="H34" s="272">
        <v>0</v>
      </c>
      <c r="I34" s="269">
        <f t="shared" si="5"/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3">
        <v>0</v>
      </c>
    </row>
    <row r="35" spans="1:17" ht="12.75">
      <c r="A35" s="255"/>
      <c r="B35" s="227" t="s">
        <v>210</v>
      </c>
      <c r="C35" s="257"/>
      <c r="D35" s="257"/>
      <c r="E35" s="256">
        <f t="shared" si="4"/>
        <v>2005000</v>
      </c>
      <c r="F35" s="257">
        <v>505000</v>
      </c>
      <c r="G35" s="257">
        <v>1500000</v>
      </c>
      <c r="H35" s="257">
        <v>0</v>
      </c>
      <c r="I35" s="269">
        <f t="shared" si="5"/>
        <v>0</v>
      </c>
      <c r="J35" s="257">
        <v>0</v>
      </c>
      <c r="K35" s="257">
        <v>0</v>
      </c>
      <c r="L35" s="257">
        <v>0</v>
      </c>
      <c r="M35" s="257">
        <v>0</v>
      </c>
      <c r="N35" s="257">
        <v>0</v>
      </c>
      <c r="O35" s="257">
        <v>0</v>
      </c>
      <c r="P35" s="257">
        <v>0</v>
      </c>
      <c r="Q35" s="258">
        <v>0</v>
      </c>
    </row>
    <row r="36" spans="1:17" ht="13.5" thickBot="1">
      <c r="A36" s="274"/>
      <c r="B36" s="229" t="s">
        <v>211</v>
      </c>
      <c r="C36" s="262"/>
      <c r="D36" s="262"/>
      <c r="E36" s="261">
        <f t="shared" si="4"/>
        <v>2005000</v>
      </c>
      <c r="F36" s="262">
        <v>505000</v>
      </c>
      <c r="G36" s="262">
        <v>1500000</v>
      </c>
      <c r="H36" s="262">
        <v>0</v>
      </c>
      <c r="I36" s="275">
        <f t="shared" si="5"/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3">
        <v>0</v>
      </c>
    </row>
    <row r="38" ht="12.75">
      <c r="M38" t="s">
        <v>212</v>
      </c>
    </row>
    <row r="40" ht="12.75">
      <c r="M40" t="s">
        <v>213</v>
      </c>
    </row>
    <row r="41" ht="12.75">
      <c r="M41" t="s">
        <v>214</v>
      </c>
    </row>
  </sheetData>
  <mergeCells count="16">
    <mergeCell ref="H4:Q4"/>
    <mergeCell ref="F5:F8"/>
    <mergeCell ref="G5:G8"/>
    <mergeCell ref="H5:Q5"/>
    <mergeCell ref="H6:H8"/>
    <mergeCell ref="I6:L6"/>
    <mergeCell ref="M6:Q6"/>
    <mergeCell ref="I7:I8"/>
    <mergeCell ref="M7:M8"/>
    <mergeCell ref="N7:Q7"/>
    <mergeCell ref="E4:E8"/>
    <mergeCell ref="F4:G4"/>
    <mergeCell ref="A4:A8"/>
    <mergeCell ref="B4:B8"/>
    <mergeCell ref="C4:C8"/>
    <mergeCell ref="D4:D8"/>
  </mergeCells>
  <printOptions/>
  <pageMargins left="0.03937007874015748" right="0.03937007874015748" top="0.1968503937007874" bottom="0.1968503937007874" header="0.5118110236220472" footer="0.5118110236220472"/>
  <pageSetup firstPageNumber="7" useFirstPageNumber="1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8" sqref="C8"/>
    </sheetView>
  </sheetViews>
  <sheetFormatPr defaultColWidth="9.00390625" defaultRowHeight="12.75"/>
  <cols>
    <col min="1" max="1" width="26.375" style="0" customWidth="1"/>
    <col min="2" max="2" width="26.75390625" style="162" customWidth="1"/>
    <col min="3" max="3" width="10.375" style="162" customWidth="1"/>
    <col min="5" max="5" width="12.75390625" style="0" customWidth="1"/>
    <col min="6" max="6" width="11.875" style="0" customWidth="1"/>
    <col min="7" max="7" width="12.25390625" style="0" customWidth="1"/>
    <col min="8" max="8" width="12.00390625" style="0" customWidth="1"/>
    <col min="9" max="9" width="11.25390625" style="0" customWidth="1"/>
    <col min="10" max="10" width="12.00390625" style="0" customWidth="1"/>
    <col min="11" max="11" width="11.75390625" style="0" bestFit="1" customWidth="1"/>
  </cols>
  <sheetData>
    <row r="1" spans="1:5" ht="12.75">
      <c r="A1" s="73" t="s">
        <v>105</v>
      </c>
      <c r="B1" s="9"/>
      <c r="C1" s="10"/>
      <c r="D1" s="11"/>
      <c r="E1" s="9"/>
    </row>
    <row r="2" spans="1:5" ht="12.75">
      <c r="A2" s="73" t="s">
        <v>57</v>
      </c>
      <c r="B2" s="9"/>
      <c r="C2" s="10"/>
      <c r="D2" s="11"/>
      <c r="E2" s="9"/>
    </row>
    <row r="3" spans="1:5" ht="12.75">
      <c r="A3" s="73" t="s">
        <v>239</v>
      </c>
      <c r="B3" s="9"/>
      <c r="C3" s="10"/>
      <c r="D3" s="11"/>
      <c r="E3" s="9"/>
    </row>
    <row r="4" spans="1:5" ht="12.75">
      <c r="A4" s="73"/>
      <c r="B4" s="9"/>
      <c r="C4" s="10"/>
      <c r="D4" s="11"/>
      <c r="E4" s="9"/>
    </row>
    <row r="5" spans="1:5" ht="13.5" thickBot="1">
      <c r="A5" s="158" t="s">
        <v>106</v>
      </c>
      <c r="B5" s="161"/>
      <c r="C5" s="161"/>
      <c r="D5" s="158"/>
      <c r="E5" s="158"/>
    </row>
    <row r="6" spans="1:10" ht="90.75" thickBot="1">
      <c r="A6" s="163" t="s">
        <v>107</v>
      </c>
      <c r="B6" s="122" t="s">
        <v>108</v>
      </c>
      <c r="C6" s="122" t="s">
        <v>109</v>
      </c>
      <c r="D6" s="122" t="s">
        <v>110</v>
      </c>
      <c r="E6" s="122" t="s">
        <v>111</v>
      </c>
      <c r="F6" s="164" t="s">
        <v>112</v>
      </c>
      <c r="G6" s="164" t="s">
        <v>113</v>
      </c>
      <c r="H6" s="164" t="s">
        <v>114</v>
      </c>
      <c r="I6" s="164" t="s">
        <v>115</v>
      </c>
      <c r="J6" s="165" t="s">
        <v>116</v>
      </c>
    </row>
    <row r="7" spans="1:10" ht="13.5" thickBot="1">
      <c r="A7" s="166">
        <v>1</v>
      </c>
      <c r="B7" s="167">
        <v>2</v>
      </c>
      <c r="C7" s="167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</row>
    <row r="8" spans="1:10" ht="13.5" thickBot="1">
      <c r="A8" s="168" t="s">
        <v>49</v>
      </c>
      <c r="B8" s="169"/>
      <c r="C8" s="169"/>
      <c r="D8" s="170"/>
      <c r="E8" s="171">
        <v>3601000</v>
      </c>
      <c r="F8" s="171">
        <v>683000</v>
      </c>
      <c r="G8" s="171">
        <v>683000</v>
      </c>
      <c r="H8" s="171">
        <v>683000</v>
      </c>
      <c r="I8" s="171">
        <v>683000</v>
      </c>
      <c r="J8" s="172">
        <v>683000</v>
      </c>
    </row>
    <row r="9" spans="1:10" ht="42.75">
      <c r="A9" s="65" t="s">
        <v>78</v>
      </c>
      <c r="B9" s="65" t="s">
        <v>117</v>
      </c>
      <c r="C9" s="65" t="s">
        <v>118</v>
      </c>
      <c r="D9" s="68" t="s">
        <v>119</v>
      </c>
      <c r="E9" s="173">
        <v>3601000</v>
      </c>
      <c r="F9" s="173">
        <v>683000</v>
      </c>
      <c r="G9" s="173">
        <v>683000</v>
      </c>
      <c r="H9" s="173">
        <v>683000</v>
      </c>
      <c r="I9" s="173">
        <v>683000</v>
      </c>
      <c r="J9" s="173">
        <v>683000</v>
      </c>
    </row>
    <row r="10" spans="1:10" ht="49.5" thickBot="1">
      <c r="A10" s="174" t="s">
        <v>120</v>
      </c>
      <c r="B10" s="174"/>
      <c r="C10" s="174"/>
      <c r="D10" s="156"/>
      <c r="E10" s="175">
        <v>3601000</v>
      </c>
      <c r="F10" s="175">
        <v>683000</v>
      </c>
      <c r="G10" s="175">
        <v>683000</v>
      </c>
      <c r="H10" s="175">
        <v>683000</v>
      </c>
      <c r="I10" s="175">
        <v>683000</v>
      </c>
      <c r="J10" s="175">
        <v>683000</v>
      </c>
    </row>
    <row r="11" spans="1:10" ht="13.5" thickBot="1">
      <c r="A11" s="168" t="s">
        <v>50</v>
      </c>
      <c r="B11" s="169"/>
      <c r="C11" s="169"/>
      <c r="D11" s="170"/>
      <c r="E11" s="171">
        <f>SUM(E12,E16)</f>
        <v>9053000</v>
      </c>
      <c r="F11" s="171">
        <f>SUM(F12,F16)</f>
        <v>2963000</v>
      </c>
      <c r="G11" s="171">
        <v>2958000</v>
      </c>
      <c r="H11" s="171">
        <v>2858000</v>
      </c>
      <c r="I11" s="176">
        <v>0</v>
      </c>
      <c r="J11" s="177">
        <v>0</v>
      </c>
    </row>
    <row r="12" spans="1:10" ht="32.25">
      <c r="A12" s="65" t="s">
        <v>121</v>
      </c>
      <c r="B12" s="65" t="s">
        <v>122</v>
      </c>
      <c r="C12" s="65" t="s">
        <v>123</v>
      </c>
      <c r="D12" s="68" t="s">
        <v>124</v>
      </c>
      <c r="E12" s="173">
        <f>SUM(E13:E15)</f>
        <v>8259000</v>
      </c>
      <c r="F12" s="173">
        <f>SUM(F13:F15)</f>
        <v>2710000</v>
      </c>
      <c r="G12" s="173">
        <v>2705000</v>
      </c>
      <c r="H12" s="173">
        <v>2605000</v>
      </c>
      <c r="I12" s="68">
        <v>0</v>
      </c>
      <c r="J12" s="68">
        <v>0</v>
      </c>
    </row>
    <row r="13" spans="1:10" ht="19.5">
      <c r="A13" s="178" t="s">
        <v>125</v>
      </c>
      <c r="B13" s="178"/>
      <c r="C13" s="178"/>
      <c r="D13" s="154"/>
      <c r="E13" s="179">
        <f>SUM(F13:H13)</f>
        <v>20000</v>
      </c>
      <c r="F13" s="179">
        <v>10000</v>
      </c>
      <c r="G13" s="179">
        <v>5000</v>
      </c>
      <c r="H13" s="179">
        <v>5000</v>
      </c>
      <c r="I13" s="154">
        <v>0</v>
      </c>
      <c r="J13" s="154">
        <v>0</v>
      </c>
    </row>
    <row r="14" spans="1:10" ht="19.5">
      <c r="A14" s="178" t="s">
        <v>125</v>
      </c>
      <c r="B14" s="178"/>
      <c r="C14" s="178"/>
      <c r="D14" s="154"/>
      <c r="E14" s="179">
        <v>6000000</v>
      </c>
      <c r="F14" s="179">
        <v>2000000</v>
      </c>
      <c r="G14" s="179">
        <v>2000000</v>
      </c>
      <c r="H14" s="179">
        <v>2000000</v>
      </c>
      <c r="I14" s="154">
        <v>0</v>
      </c>
      <c r="J14" s="154">
        <v>0</v>
      </c>
    </row>
    <row r="15" spans="1:10" ht="19.5">
      <c r="A15" s="174" t="s">
        <v>125</v>
      </c>
      <c r="B15" s="174"/>
      <c r="C15" s="174"/>
      <c r="D15" s="156"/>
      <c r="E15" s="175">
        <v>2239000</v>
      </c>
      <c r="F15" s="175">
        <v>700000</v>
      </c>
      <c r="G15" s="175">
        <v>700000</v>
      </c>
      <c r="H15" s="175">
        <v>600000</v>
      </c>
      <c r="I15" s="156">
        <v>0</v>
      </c>
      <c r="J15" s="156">
        <v>0</v>
      </c>
    </row>
    <row r="16" spans="1:10" ht="21.75">
      <c r="A16" s="180" t="s">
        <v>126</v>
      </c>
      <c r="B16" s="180" t="s">
        <v>122</v>
      </c>
      <c r="C16" s="180" t="s">
        <v>123</v>
      </c>
      <c r="D16" s="181" t="s">
        <v>124</v>
      </c>
      <c r="E16" s="182">
        <v>794000</v>
      </c>
      <c r="F16" s="182">
        <v>253000</v>
      </c>
      <c r="G16" s="183">
        <v>253000</v>
      </c>
      <c r="H16" s="183">
        <v>253000</v>
      </c>
      <c r="I16" s="181">
        <v>0</v>
      </c>
      <c r="J16" s="184">
        <v>0</v>
      </c>
    </row>
    <row r="17" spans="1:10" ht="19.5">
      <c r="A17" s="185" t="s">
        <v>125</v>
      </c>
      <c r="B17" s="185"/>
      <c r="C17" s="185"/>
      <c r="D17" s="186"/>
      <c r="E17" s="187">
        <v>9000</v>
      </c>
      <c r="F17" s="187">
        <v>3000</v>
      </c>
      <c r="G17" s="188">
        <v>3000</v>
      </c>
      <c r="H17" s="188">
        <v>3000</v>
      </c>
      <c r="I17" s="186">
        <v>0</v>
      </c>
      <c r="J17" s="186">
        <v>0</v>
      </c>
    </row>
    <row r="18" spans="1:10" ht="19.5">
      <c r="A18" s="178" t="s">
        <v>125</v>
      </c>
      <c r="B18" s="178"/>
      <c r="C18" s="178"/>
      <c r="D18" s="154"/>
      <c r="E18" s="179">
        <v>600000</v>
      </c>
      <c r="F18" s="179">
        <v>200000</v>
      </c>
      <c r="G18" s="189">
        <v>200000</v>
      </c>
      <c r="H18" s="189">
        <v>200000</v>
      </c>
      <c r="I18" s="154">
        <v>0</v>
      </c>
      <c r="J18" s="154">
        <v>0</v>
      </c>
    </row>
    <row r="19" spans="1:10" ht="19.5">
      <c r="A19" s="178" t="s">
        <v>125</v>
      </c>
      <c r="B19" s="178"/>
      <c r="C19" s="178"/>
      <c r="D19" s="154"/>
      <c r="E19" s="179">
        <v>185000</v>
      </c>
      <c r="F19" s="179">
        <v>50000</v>
      </c>
      <c r="G19" s="189">
        <v>50000</v>
      </c>
      <c r="H19" s="189">
        <v>50000</v>
      </c>
      <c r="I19" s="154">
        <v>0</v>
      </c>
      <c r="J19" s="154">
        <v>0</v>
      </c>
    </row>
    <row r="20" spans="2:3" ht="12.75">
      <c r="B20"/>
      <c r="C20"/>
    </row>
    <row r="21" spans="2:3" ht="13.5" thickBot="1">
      <c r="B21"/>
      <c r="C21"/>
    </row>
    <row r="22" spans="1:10" ht="26.25" thickBot="1">
      <c r="A22" s="168" t="s">
        <v>127</v>
      </c>
      <c r="B22" s="169"/>
      <c r="C22" s="169"/>
      <c r="D22" s="170"/>
      <c r="E22" s="171">
        <f>SUM(E23)</f>
        <v>626000</v>
      </c>
      <c r="F22" s="190">
        <f>SUM(F23)</f>
        <v>3000</v>
      </c>
      <c r="G22" s="191">
        <v>155000</v>
      </c>
      <c r="H22" s="191">
        <v>155000</v>
      </c>
      <c r="I22" s="191">
        <v>155000</v>
      </c>
      <c r="J22" s="192">
        <v>155000</v>
      </c>
    </row>
    <row r="23" spans="1:10" ht="63.75">
      <c r="A23" s="65" t="s">
        <v>128</v>
      </c>
      <c r="B23" s="65" t="s">
        <v>129</v>
      </c>
      <c r="C23" s="65" t="s">
        <v>130</v>
      </c>
      <c r="D23" s="68"/>
      <c r="E23" s="173">
        <f>SUM(E24)</f>
        <v>626000</v>
      </c>
      <c r="F23" s="193">
        <f>SUM(F24)</f>
        <v>3000</v>
      </c>
      <c r="G23" s="194">
        <v>155000</v>
      </c>
      <c r="H23" s="194">
        <v>155000</v>
      </c>
      <c r="I23" s="194">
        <v>155000</v>
      </c>
      <c r="J23" s="194">
        <v>155000</v>
      </c>
    </row>
    <row r="24" spans="1:10" ht="49.5" thickBot="1">
      <c r="A24" s="174" t="s">
        <v>120</v>
      </c>
      <c r="B24" s="174"/>
      <c r="C24" s="174"/>
      <c r="D24" s="156"/>
      <c r="E24" s="175">
        <v>626000</v>
      </c>
      <c r="F24" s="195">
        <v>3000</v>
      </c>
      <c r="G24" s="196">
        <v>155000</v>
      </c>
      <c r="H24" s="196">
        <v>155000</v>
      </c>
      <c r="I24" s="196">
        <v>155000</v>
      </c>
      <c r="J24" s="196">
        <v>155000</v>
      </c>
    </row>
    <row r="25" spans="1:10" ht="13.5" thickBot="1">
      <c r="A25" s="168" t="s">
        <v>53</v>
      </c>
      <c r="B25" s="169"/>
      <c r="C25" s="169"/>
      <c r="D25" s="170"/>
      <c r="E25" s="171">
        <f>SUM(E26)</f>
        <v>8186000</v>
      </c>
      <c r="F25" s="171">
        <f>SUM(F26)</f>
        <v>166000</v>
      </c>
      <c r="G25" s="191">
        <v>2005000</v>
      </c>
      <c r="H25" s="191">
        <v>2005000</v>
      </c>
      <c r="I25" s="191">
        <v>2005000</v>
      </c>
      <c r="J25" s="192">
        <v>2005000</v>
      </c>
    </row>
    <row r="26" spans="1:11" ht="32.25">
      <c r="A26" s="65" t="s">
        <v>131</v>
      </c>
      <c r="B26" s="65" t="s">
        <v>132</v>
      </c>
      <c r="C26" s="65" t="s">
        <v>123</v>
      </c>
      <c r="D26" s="68"/>
      <c r="E26" s="173">
        <f>SUM(E27:E29)</f>
        <v>8186000</v>
      </c>
      <c r="F26" s="173">
        <f>SUM(F27:F29)</f>
        <v>166000</v>
      </c>
      <c r="G26" s="194">
        <v>2005000</v>
      </c>
      <c r="H26" s="194">
        <v>2005000</v>
      </c>
      <c r="I26" s="194">
        <v>2005000</v>
      </c>
      <c r="J26" s="194">
        <v>2005000</v>
      </c>
      <c r="K26" s="225"/>
    </row>
    <row r="27" spans="1:10" ht="19.5">
      <c r="A27" s="178" t="s">
        <v>125</v>
      </c>
      <c r="B27" s="178"/>
      <c r="C27" s="178"/>
      <c r="D27" s="154"/>
      <c r="E27" s="179">
        <f>SUM(F27:J27)</f>
        <v>24000</v>
      </c>
      <c r="F27" s="224">
        <v>4000</v>
      </c>
      <c r="G27" s="189">
        <v>5000</v>
      </c>
      <c r="H27" s="189">
        <v>5000</v>
      </c>
      <c r="I27" s="189">
        <v>5000</v>
      </c>
      <c r="J27" s="189">
        <v>5000</v>
      </c>
    </row>
    <row r="28" spans="1:10" ht="19.5">
      <c r="A28" s="178" t="s">
        <v>125</v>
      </c>
      <c r="B28" s="178"/>
      <c r="C28" s="178"/>
      <c r="D28" s="154"/>
      <c r="E28" s="179">
        <v>6000000</v>
      </c>
      <c r="F28" s="154" t="s">
        <v>133</v>
      </c>
      <c r="G28" s="189">
        <v>1500000</v>
      </c>
      <c r="H28" s="189">
        <v>1500000</v>
      </c>
      <c r="I28" s="189">
        <v>1500000</v>
      </c>
      <c r="J28" s="189">
        <v>1500000</v>
      </c>
    </row>
    <row r="29" spans="1:10" ht="19.5">
      <c r="A29" s="178" t="s">
        <v>125</v>
      </c>
      <c r="B29" s="178"/>
      <c r="C29" s="178"/>
      <c r="D29" s="154"/>
      <c r="E29" s="179">
        <f>SUM(F29:J29)</f>
        <v>2162000</v>
      </c>
      <c r="F29" s="179">
        <v>162000</v>
      </c>
      <c r="G29" s="189">
        <v>500000</v>
      </c>
      <c r="H29" s="189">
        <v>500000</v>
      </c>
      <c r="I29" s="189">
        <v>500000</v>
      </c>
      <c r="J29" s="189">
        <v>500000</v>
      </c>
    </row>
    <row r="30" spans="1:10" ht="12.75">
      <c r="A30" s="159" t="s">
        <v>134</v>
      </c>
      <c r="B30" s="197"/>
      <c r="C30" s="197"/>
      <c r="D30" s="159"/>
      <c r="E30" s="198">
        <f>SUM(E25,E22,E11,E8)</f>
        <v>21466000</v>
      </c>
      <c r="F30" s="198">
        <f>SUM(F25,F22,F11,F8)</f>
        <v>3815000</v>
      </c>
      <c r="G30" s="198">
        <v>5801000</v>
      </c>
      <c r="H30" s="198">
        <v>5701000</v>
      </c>
      <c r="I30" s="198">
        <v>2843000</v>
      </c>
      <c r="J30" s="198">
        <v>2843000</v>
      </c>
    </row>
    <row r="31" spans="2:3" ht="12.75">
      <c r="B31"/>
      <c r="C31"/>
    </row>
    <row r="32" ht="12.75">
      <c r="F32" t="s">
        <v>135</v>
      </c>
    </row>
    <row r="34" ht="12.75">
      <c r="F34" t="s">
        <v>136</v>
      </c>
    </row>
    <row r="36" ht="12.75">
      <c r="F36" t="s">
        <v>137</v>
      </c>
    </row>
    <row r="37" ht="12.75">
      <c r="F37" t="s">
        <v>138</v>
      </c>
    </row>
  </sheetData>
  <printOptions/>
  <pageMargins left="0.1968503937007874" right="0.03937007874015748" top="0.984251968503937" bottom="0.984251968503937" header="0.5118110236220472" footer="0.5118110236220472"/>
  <pageSetup firstPageNumber="5" useFirstPageNumber="1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27.375" style="162" customWidth="1"/>
    <col min="3" max="3" width="42.625" style="0" customWidth="1"/>
    <col min="4" max="4" width="15.75390625" style="204" customWidth="1"/>
  </cols>
  <sheetData>
    <row r="1" ht="12.75">
      <c r="A1" t="s">
        <v>242</v>
      </c>
    </row>
    <row r="2" ht="12.75">
      <c r="A2" t="s">
        <v>243</v>
      </c>
    </row>
    <row r="3" spans="1:4" ht="12.75">
      <c r="A3" s="333" t="s">
        <v>142</v>
      </c>
      <c r="B3" s="333"/>
      <c r="C3" s="333"/>
      <c r="D3" s="333"/>
    </row>
    <row r="4" ht="12.75">
      <c r="A4" t="s">
        <v>143</v>
      </c>
    </row>
    <row r="5" spans="2:3" ht="12.75">
      <c r="B5" s="205" t="s">
        <v>144</v>
      </c>
      <c r="C5" s="206">
        <v>22145153</v>
      </c>
    </row>
    <row r="6" spans="2:3" ht="12.75">
      <c r="B6" s="205" t="s">
        <v>145</v>
      </c>
      <c r="C6" s="206">
        <v>5229000</v>
      </c>
    </row>
    <row r="7" spans="2:3" ht="12.75">
      <c r="B7" s="207" t="s">
        <v>146</v>
      </c>
      <c r="C7" s="208">
        <v>609000</v>
      </c>
    </row>
    <row r="8" spans="2:3" ht="12.75">
      <c r="B8" s="209" t="s">
        <v>147</v>
      </c>
      <c r="C8" s="210">
        <f>SUM(C5:C6)</f>
        <v>27374153</v>
      </c>
    </row>
    <row r="9" spans="2:3" ht="12.75">
      <c r="B9" s="205" t="s">
        <v>148</v>
      </c>
      <c r="C9" s="206">
        <v>26389153</v>
      </c>
    </row>
    <row r="10" spans="2:3" ht="12.75">
      <c r="B10" s="205" t="s">
        <v>149</v>
      </c>
      <c r="C10" s="206">
        <v>985000</v>
      </c>
    </row>
    <row r="11" spans="2:3" ht="12.75">
      <c r="B11" s="209" t="s">
        <v>147</v>
      </c>
      <c r="C11" s="210">
        <f>SUM(C9:C10)</f>
        <v>27374153</v>
      </c>
    </row>
    <row r="12" spans="1:2" ht="12.75">
      <c r="A12" t="s">
        <v>150</v>
      </c>
      <c r="B12"/>
    </row>
    <row r="13" spans="1:4" ht="12.75">
      <c r="A13" t="s">
        <v>220</v>
      </c>
      <c r="B13"/>
      <c r="D13" s="204">
        <v>100000</v>
      </c>
    </row>
    <row r="14" spans="1:4" ht="12.75">
      <c r="A14" s="158" t="s">
        <v>151</v>
      </c>
      <c r="B14" s="158"/>
      <c r="C14" s="158"/>
      <c r="D14" s="211">
        <f>SUM(D13)</f>
        <v>100000</v>
      </c>
    </row>
    <row r="15" ht="12.75">
      <c r="B15"/>
    </row>
    <row r="16" spans="1:2" ht="12.75">
      <c r="A16" t="s">
        <v>152</v>
      </c>
      <c r="B16"/>
    </row>
    <row r="17" spans="1:2" ht="12.75">
      <c r="A17" t="s">
        <v>221</v>
      </c>
      <c r="B17"/>
    </row>
    <row r="18" spans="1:4" ht="12.75">
      <c r="A18" t="s">
        <v>222</v>
      </c>
      <c r="B18"/>
      <c r="D18" s="204">
        <v>215248.69</v>
      </c>
    </row>
    <row r="19" spans="1:4" ht="12.75">
      <c r="A19" t="s">
        <v>223</v>
      </c>
      <c r="B19"/>
      <c r="D19" s="204">
        <v>13098.45</v>
      </c>
    </row>
    <row r="20" spans="1:4" ht="12.75">
      <c r="A20" t="s">
        <v>224</v>
      </c>
      <c r="B20"/>
      <c r="D20" s="204">
        <v>5000</v>
      </c>
    </row>
    <row r="21" spans="1:4" ht="12.75">
      <c r="A21" t="s">
        <v>225</v>
      </c>
      <c r="B21"/>
      <c r="D21" s="204">
        <f>SUM(D18:D20)</f>
        <v>233347.14</v>
      </c>
    </row>
    <row r="22" spans="1:4" ht="12.75">
      <c r="A22" t="s">
        <v>226</v>
      </c>
      <c r="B22"/>
      <c r="D22" s="204">
        <v>-185800</v>
      </c>
    </row>
    <row r="23" spans="1:4" ht="12.75">
      <c r="A23" s="158" t="s">
        <v>227</v>
      </c>
      <c r="B23" s="158"/>
      <c r="C23" s="158"/>
      <c r="D23" s="211">
        <f>SUM(D21:D22)</f>
        <v>47547.140000000014</v>
      </c>
    </row>
    <row r="24" spans="1:2" ht="12.75">
      <c r="A24" t="s">
        <v>241</v>
      </c>
      <c r="B24"/>
    </row>
    <row r="25" ht="12.75">
      <c r="B25"/>
    </row>
    <row r="26" spans="1:2" ht="12.75">
      <c r="A26" t="s">
        <v>154</v>
      </c>
      <c r="B26"/>
    </row>
    <row r="27" spans="1:4" ht="12.75">
      <c r="A27" t="s">
        <v>155</v>
      </c>
      <c r="B27"/>
      <c r="D27" s="204">
        <v>420192.88</v>
      </c>
    </row>
    <row r="28" spans="1:4" ht="12.75">
      <c r="A28" t="s">
        <v>156</v>
      </c>
      <c r="B28"/>
      <c r="D28" s="204">
        <v>2000</v>
      </c>
    </row>
    <row r="29" spans="1:4" ht="12.75">
      <c r="A29" s="158" t="s">
        <v>153</v>
      </c>
      <c r="B29" s="158"/>
      <c r="C29" s="158"/>
      <c r="D29" s="211">
        <f>SUM(D27:D28)</f>
        <v>422192.88</v>
      </c>
    </row>
    <row r="30" spans="1:4" ht="12.75">
      <c r="A30" t="s">
        <v>157</v>
      </c>
      <c r="B30"/>
      <c r="D30" s="204">
        <v>390000</v>
      </c>
    </row>
    <row r="31" spans="1:4" ht="12.75">
      <c r="A31" t="s">
        <v>158</v>
      </c>
      <c r="B31"/>
      <c r="D31" s="204">
        <v>-15000</v>
      </c>
    </row>
    <row r="32" spans="1:4" ht="12.75">
      <c r="A32" t="s">
        <v>159</v>
      </c>
      <c r="B32"/>
      <c r="D32" s="204">
        <f>SUM(D30:D31)</f>
        <v>375000</v>
      </c>
    </row>
    <row r="33" spans="1:4" ht="12.75">
      <c r="A33" s="158" t="s">
        <v>160</v>
      </c>
      <c r="B33" s="158"/>
      <c r="C33" s="158"/>
      <c r="D33" s="211">
        <f>(D29-D32)</f>
        <v>47192.880000000005</v>
      </c>
    </row>
    <row r="34" ht="12.75">
      <c r="B34"/>
    </row>
    <row r="35" spans="1:4" ht="12.75">
      <c r="A35" t="s">
        <v>228</v>
      </c>
      <c r="D35" s="204">
        <v>66000</v>
      </c>
    </row>
  </sheetData>
  <mergeCells count="1">
    <mergeCell ref="A3:D3"/>
  </mergeCells>
  <printOptions/>
  <pageMargins left="0.03937007874015748" right="0.03937007874015748" top="0.984251968503937" bottom="0.984251968503937" header="0.5118110236220472" footer="0.5118110236220472"/>
  <pageSetup firstPageNumber="8" useFirstPageNumber="1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2007-08-01T12:48:57Z</cp:lastPrinted>
  <dcterms:created xsi:type="dcterms:W3CDTF">2007-07-27T06:10:27Z</dcterms:created>
  <dcterms:modified xsi:type="dcterms:W3CDTF">2007-08-02T06:23:24Z</dcterms:modified>
  <cp:category/>
  <cp:version/>
  <cp:contentType/>
  <cp:contentStatus/>
</cp:coreProperties>
</file>