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KRK" sheetId="2" r:id="rId2"/>
    <sheet name="ZMWiK" sheetId="3" r:id="rId3"/>
  </sheets>
  <definedNames>
    <definedName name="_xlnm.Print_Area" localSheetId="0">'Arkusz1'!$A$1:$M$114</definedName>
  </definedNames>
  <calcPr fullCalcOnLoad="1"/>
</workbook>
</file>

<file path=xl/comments1.xml><?xml version="1.0" encoding="utf-8"?>
<comments xmlns="http://schemas.openxmlformats.org/spreadsheetml/2006/main">
  <authors>
    <author>UM GOLINA</author>
    <author>Oliwer</author>
  </authors>
  <commentList>
    <comment ref="C9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PROW</t>
        </r>
      </text>
    </comment>
    <comment ref="C11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PROW</t>
        </r>
      </text>
    </comment>
    <comment ref="C49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PROW</t>
        </r>
      </text>
    </comment>
    <comment ref="C5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PROW</t>
        </r>
      </text>
    </comment>
    <comment ref="C57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PROW</t>
        </r>
      </text>
    </comment>
    <comment ref="C63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PROW</t>
        </r>
      </text>
    </comment>
    <comment ref="C6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PROW</t>
        </r>
      </text>
    </comment>
    <comment ref="C70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PROW</t>
        </r>
      </text>
    </comment>
    <comment ref="C6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PROW</t>
        </r>
      </text>
    </comment>
    <comment ref="E76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3660+1560=5220 wykonane</t>
        </r>
      </text>
    </comment>
    <comment ref="E78" authorId="1">
      <text>
        <r>
          <rPr>
            <b/>
            <sz val="8"/>
            <rFont val="Tahoma"/>
            <family val="2"/>
          </rPr>
          <t>Oliwer:</t>
        </r>
        <r>
          <rPr>
            <sz val="8"/>
            <rFont val="Tahoma"/>
            <family val="2"/>
          </rPr>
          <t xml:space="preserve">
zamienna dokumentacja-20.910,00-9.05.11</t>
        </r>
      </text>
    </comment>
    <comment ref="D55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razem 199.969; 6057-115.000; 6059-84.969
</t>
        </r>
      </text>
    </comment>
    <comment ref="D57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razem 448.652; 6057-282.996, 6059-165.656</t>
        </r>
      </text>
    </comment>
    <comment ref="D61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razem 287.024; 6057-176.448, 6059-110.576</t>
        </r>
      </text>
    </comment>
    <comment ref="D70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razem 323.018; 6057-198.576, 6059-124.442</t>
        </r>
      </text>
    </comment>
    <comment ref="D7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razem 1.040.901; 6057-500.000, 6059-540.901</t>
        </r>
      </text>
    </comment>
    <comment ref="D6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razem 287.024; 6057-176.448, 6059-110.576</t>
        </r>
      </text>
    </comment>
    <comment ref="D78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zamienna dokumentacja20.910,00-9.05.11
MELBUD-1.245.476,63 umowa</t>
        </r>
      </text>
    </comment>
    <comment ref="D24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FOGR-79.500, reszta nasza</t>
        </r>
      </text>
    </comment>
  </commentList>
</comments>
</file>

<file path=xl/comments2.xml><?xml version="1.0" encoding="utf-8"?>
<comments xmlns="http://schemas.openxmlformats.org/spreadsheetml/2006/main">
  <authors>
    <author>UM GOLINA</author>
  </authors>
  <commentList>
    <comment ref="B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JRP</t>
        </r>
      </text>
    </comment>
    <comment ref="D1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prognoza oddziaływania na środowisko</t>
        </r>
      </text>
    </comment>
    <comment ref="D10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prognoza oddziaływania na środowisko</t>
        </r>
      </text>
    </comment>
    <comment ref="C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JRP</t>
        </r>
      </text>
    </comment>
  </commentList>
</comments>
</file>

<file path=xl/comments3.xml><?xml version="1.0" encoding="utf-8"?>
<comments xmlns="http://schemas.openxmlformats.org/spreadsheetml/2006/main">
  <authors>
    <author>UM GOLINA</author>
  </authors>
  <commentList>
    <comment ref="B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JRP
</t>
        </r>
      </text>
    </comment>
    <comment ref="B4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JRP</t>
        </r>
      </text>
    </comment>
    <comment ref="B3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skł. członkowska</t>
        </r>
      </text>
    </comment>
    <comment ref="C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skł. członkowska</t>
        </r>
      </text>
    </comment>
    <comment ref="D2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skł. członkowska</t>
        </r>
      </text>
    </comment>
    <comment ref="D3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JRP
</t>
        </r>
      </text>
    </comment>
    <comment ref="C3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JRP</t>
        </r>
      </text>
    </comment>
  </commentList>
</comments>
</file>

<file path=xl/sharedStrings.xml><?xml version="1.0" encoding="utf-8"?>
<sst xmlns="http://schemas.openxmlformats.org/spreadsheetml/2006/main" count="146" uniqueCount="104">
  <si>
    <t xml:space="preserve">Lp. </t>
  </si>
  <si>
    <t>Rozdz.</t>
  </si>
  <si>
    <t>§</t>
  </si>
  <si>
    <t>Nazwa</t>
  </si>
  <si>
    <t>01010</t>
  </si>
  <si>
    <t>Razem dz. 010</t>
  </si>
  <si>
    <t>Razem dz. 600</t>
  </si>
  <si>
    <t>Razem dz. 754</t>
  </si>
  <si>
    <t>Razem dz. 801</t>
  </si>
  <si>
    <t>Uporządkowanie Gospodarki Odpadami na terenie Subregionu Konińskiego</t>
  </si>
  <si>
    <t>Razem dz. 926</t>
  </si>
  <si>
    <t>Razem wydatki majątkowe</t>
  </si>
  <si>
    <t>Razem Dz. 921</t>
  </si>
  <si>
    <t>Dokumentacja techniczna - rozbudowa Przedszkola w Kawnicach</t>
  </si>
  <si>
    <t>Budowa oświetlenia w miejscowości Kolonia Adamów</t>
  </si>
  <si>
    <t>Budowa trybun na stadionie miejskim w Golinie</t>
  </si>
  <si>
    <t>Razem dz. 750</t>
  </si>
  <si>
    <t>Ogrodzenie części frontowej Szkoły Podstawowej w Golinie</t>
  </si>
  <si>
    <t>Utwardzenie dziedzińca szkolnego Szkoły Podstawowej w Golinie</t>
  </si>
  <si>
    <t xml:space="preserve">Uporządkowanie gospodarki wodno-ściekowej na terenie gminy Golina </t>
  </si>
  <si>
    <t>Przebudowa chodnika i modernizacja placu zabaw Szkoły Podstawowej w Przyjmie</t>
  </si>
  <si>
    <t>Przebudowa i rozbudowa budynku strażnicy OSP w Przyjmie z przeznaczeniem na cele społeczne – kulturalno-sportowe</t>
  </si>
  <si>
    <t>Razem dz. 700</t>
  </si>
  <si>
    <t>Budowa hali widowiskowo-sportowej i zagospodarowanie działki w miejscowości Golina</t>
  </si>
  <si>
    <t>Przebudowa drogi gminnej Golina-Spławie</t>
  </si>
  <si>
    <t>Uporządkowanie gospodarki wodno-ściekowej na terenie gminy Golina - etap II</t>
  </si>
  <si>
    <t>Przebudowa drogi Kawnice - Rosocha</t>
  </si>
  <si>
    <t>Zakup wraz z montażem wiat przystankowych (3 szt)</t>
  </si>
  <si>
    <t>Dokumentacja dot. budynku przy Placu Kazimierza Wlk. 8 w Golinie</t>
  </si>
  <si>
    <t>Uporządkowanie gospodarki wodno-ściekowej na terenie Gmin członkowskich ZMWiK w Subregionie Konińskim</t>
  </si>
  <si>
    <t>Ścieżka rowerowa wzdłuż drogi krajowej K-92 odcinek Golina-Kawnice - dokumentacja techniczna</t>
  </si>
  <si>
    <t>Budowa drogi Kraśnica Kolonia - dokumentacja techniczna</t>
  </si>
  <si>
    <t>Rewaloryzacja Placu Kazimierza Wlk. celem poprawy wizerunku Goliny</t>
  </si>
  <si>
    <t>Zakup samochodu dla OSP w Węglewie</t>
  </si>
  <si>
    <t>"Moje boisko - Orlik 2012" - w Golinie</t>
  </si>
  <si>
    <t>Zakup kserokopiarki na potrzeby Urzędu</t>
  </si>
  <si>
    <t>System rejestracji posiedzeń i obrad</t>
  </si>
  <si>
    <t xml:space="preserve">Budowa schroniska dla zwierząt w Koninie </t>
  </si>
  <si>
    <t>Rewaloryzacja Placu Kazimierza Wlk. celem poprawy wizerunku Goliny-etap II</t>
  </si>
  <si>
    <t xml:space="preserve">Rewaloryzacja Placu Kazimierza Wlk. celem poprawy wizerunku Goliny-etap II          </t>
  </si>
  <si>
    <t>Budowa drogi Golina-Kolonia - dokumentacja techniczna</t>
  </si>
  <si>
    <t>Dotacje celowe na pomoc finansową udzieloną między jednostkami samorządu terytorialnego na dofinansowanie własnych zadań inwestycyjnych i zakupów inwestycyjnych - współfinansowanie przebudowy drogi powiatowej Nr 3230P Golina - Kazimierz Biskupi</t>
  </si>
  <si>
    <t>Zakup działki nr 273 obręb Brzeźniak (wł. W. Orchowski)</t>
  </si>
  <si>
    <t>Zakup kosiarki dla potrzeb stadionu miejskiego w Golinie</t>
  </si>
  <si>
    <t>Zakup pompy szlamowej</t>
  </si>
  <si>
    <t>Rozbudowa budynku strażnicy OSP w Spławiu z przeznaczeniem na cele kultury, rekreacji i integracji społecznej</t>
  </si>
  <si>
    <t>Remont strażnicy OSP Adamów z przeznaczeniem na cele kultury, rekreacji i integracji społecznej</t>
  </si>
  <si>
    <t>Przebudowa i rozbudowa budynku strażnicy OSP w Przyjmie z przeznaczeniem na cele społeczne – kulturalno-sportowe - zakup wyposażenia</t>
  </si>
  <si>
    <t>Budowa sieci wodociągowej o dł. 750 mb w miejscowości Golina, ul. Kolejowa</t>
  </si>
  <si>
    <t>Budowa sieci wodociągowej o dł. 650 mb w miejscowości Rosocha-Kolonia</t>
  </si>
  <si>
    <t>Przebudowa (adaptacja), remont, termomodernizacja budynku wraz z wyposażeniem Biblioteki Publicznej w Golinie</t>
  </si>
  <si>
    <t>Opracowanie koncepcji budowy budynków komunalnych w Golinie</t>
  </si>
  <si>
    <t>Przebudowa drogi powiatowej nr 3232P w miejscowości Rosocha Kolonia</t>
  </si>
  <si>
    <t>skł. 2900</t>
  </si>
  <si>
    <t>wyd. 6659</t>
  </si>
  <si>
    <t>ZMWiK</t>
  </si>
  <si>
    <t>wydruk 6659 z 2008roku</t>
  </si>
  <si>
    <t>wyksięgować - dot. ZUW</t>
  </si>
  <si>
    <t>KRK</t>
  </si>
  <si>
    <t xml:space="preserve">Zakup wyposażenia dla Biblioteki Publicznej w Golinie </t>
  </si>
  <si>
    <t xml:space="preserve"> -nie było 6659</t>
  </si>
  <si>
    <t>dotyczyło ZMWiK</t>
  </si>
  <si>
    <t>skł. Członk. - dokąd przeksięgowana ?</t>
  </si>
  <si>
    <t>Zakup wraz z montażem syreny alarmowej dla potrzeb zarządzania kryzysowego</t>
  </si>
  <si>
    <t>Budowa ulic w mieście Golina wraz z odprowadzeniem wód deszczowych - ul. Parkowa i ul. Polna</t>
  </si>
  <si>
    <t>Razem dz. 900</t>
  </si>
  <si>
    <t>I. Wydatki majątkowe (z pominięciem wydatków realizowanych w ramach f. sołeckiego)</t>
  </si>
  <si>
    <t xml:space="preserve">III. Łącznie wydatki majątkowe (I+II) </t>
  </si>
  <si>
    <t>II. Wydatki majątkowe realizowane w ramach f. sołeckiego</t>
  </si>
  <si>
    <t xml:space="preserve">                                                      Przewodnicząca Rady Miejskiej</t>
  </si>
  <si>
    <t xml:space="preserve">                                                               Anna Kapturska</t>
  </si>
  <si>
    <t xml:space="preserve">                                                     .............................................</t>
  </si>
  <si>
    <t xml:space="preserve">                                                                  (podpis)</t>
  </si>
  <si>
    <t>Razem Dz. 926</t>
  </si>
  <si>
    <t>Przebudowa drogi powiatowej nr 3230P Golina - Kazimierz Biskupi</t>
  </si>
  <si>
    <t>Zwrot niewykorzystanej części dotacji z Powiatu Konińskiego dot. zadania "Przebudowa drogi powiatowej nr 3232P w miejscowości Rosocha Kolonia"</t>
  </si>
  <si>
    <r>
      <t xml:space="preserve">Wniesienie kapitału zakładowego do spółki </t>
    </r>
    <r>
      <rPr>
        <i/>
        <sz val="9"/>
        <rFont val="Arial"/>
        <family val="2"/>
      </rPr>
      <t>Miejski Zakład Gospodarki Odpadami Komunalnymi Sp. z o.o. w Koninie</t>
    </r>
  </si>
  <si>
    <t>Przebudowa odcinka linii średniego napięcia SN 15kV w miejscowości Golina</t>
  </si>
  <si>
    <t>Strona 1 z 2</t>
  </si>
  <si>
    <t>Strona 2 z 2</t>
  </si>
  <si>
    <t>Przebudowa budynku strażnicy OSP w Spławiu z przeznaczeniem na cele kultury, rekreacji i integracji społecznej</t>
  </si>
  <si>
    <t>Budowa oświetlenia w miejscowości Kawnice - 37.745 netto, a brutto ?</t>
  </si>
  <si>
    <t>Budowa przyłącza wodociągowego o dł. 118 mb w miejscowości Węglew</t>
  </si>
  <si>
    <t>Uporządkowanie gospodarki ściekowej na terenie Gmin członkowskich ZMWiK w Subregionie Konińskim</t>
  </si>
  <si>
    <t>Dofinansowanie zakupu HOLMATRO tj. wyposażenia samochodu gaśniczego do udzielania pierwszej pomocy w wypadkach drogowych dla OSP w Golinie</t>
  </si>
  <si>
    <t>Docieplenie ścian zewnętrznych budynku świetlicy wiejskiej w Spławiu</t>
  </si>
  <si>
    <t>Przebudowa drogi dojazdowej do gruntów rolnych obręb Rosocha Kolonia (odcinek 200m)</t>
  </si>
  <si>
    <t>Załącznik Nr 5 do Uchwały Rady Miejskiej w Golinie Nr ….  z dnia ……..  2011 roku.</t>
  </si>
  <si>
    <t xml:space="preserve"> Wykaz wydatków majątkowych na rok 2012</t>
  </si>
  <si>
    <t>Plan na rok 2012</t>
  </si>
  <si>
    <t>Mijanka dla pojazdów w miejscowości Bobrowo na drodze gminnej Nr 19 (sołectwo Bobrowo)</t>
  </si>
  <si>
    <t>Modernizacja skrzyżowania we wsi Chrusty z drogą w kierunku Sługocinka (sołectwo Chrusty)</t>
  </si>
  <si>
    <t>Budowa punktów oświetlenia przy drodze w sołectwie Głodowo</t>
  </si>
  <si>
    <t>Wykonanie projektu świetlenia drogi gminnej na odcinku 500m (sołectwo Golina-Kolonia)</t>
  </si>
  <si>
    <t>Zakup materiałów warz z wykonaniem oświetlenia drogowego (sołectwo Golina-Kolonia)</t>
  </si>
  <si>
    <t>Zakup studzienek odwadniających i rur dla ulicy Zielonej (sołectwo Kawnice)</t>
  </si>
  <si>
    <t>Utwardzenie nawierzchni na drodze gminnej w Kolonii Kawnice (sołectwo Kawnice)</t>
  </si>
  <si>
    <t>Budowa ogrodzenia placu zabaw II etap wraz z doposażeniem (sołectwo Lubiecz)</t>
  </si>
  <si>
    <t>Modernizacja zaplecza sanitarnego świetlicy wiejskiej w Myśliborzu (sołectwo Myślibórz)</t>
  </si>
  <si>
    <t>Zakup lamp oświetleniowych wraz z instalacją i podłączeniem w miejscowości Rosocha Kolonia (sołectwo Rosocha)</t>
  </si>
  <si>
    <t>Ogrodzenie placu rekreacyjno-sportowego z doprowadzeniem przyłącza elektrycznego (sołectwo Spławie)</t>
  </si>
  <si>
    <t>Budowa placu zabaw (ogrodzenie, zakup urządzeń i zestawu monitorującego) (sołectwo Węglew)</t>
  </si>
  <si>
    <t>Przebudowa dróg gminnych w miejscowości Rosocha i Golina-Golina Kolonia</t>
  </si>
  <si>
    <t>Zakup i wykonanie instalacji CO i CW w świetlicy wiejskiej Rosocha (sołectwo Rosocha)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</si>
</sst>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52">
    <font>
      <sz val="10"/>
      <name val="Arial CE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6" fillId="33" borderId="14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64" fontId="6" fillId="0" borderId="14" xfId="0" applyNumberFormat="1" applyFont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0" fillId="34" borderId="0" xfId="0" applyNumberFormat="1" applyFill="1" applyAlignment="1">
      <alignment/>
    </xf>
    <xf numFmtId="0" fontId="4" fillId="0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24" xfId="0" applyNumberFormat="1" applyBorder="1" applyAlignment="1">
      <alignment/>
    </xf>
    <xf numFmtId="4" fontId="7" fillId="0" borderId="2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34" borderId="24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4" fontId="0" fillId="35" borderId="24" xfId="0" applyNumberFormat="1" applyFill="1" applyBorder="1" applyAlignment="1">
      <alignment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3" fontId="0" fillId="34" borderId="0" xfId="0" applyNumberForma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0" fontId="6" fillId="0" borderId="28" xfId="0" applyFont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33" borderId="30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4" fillId="34" borderId="26" xfId="0" applyFont="1" applyFill="1" applyBorder="1" applyAlignment="1">
      <alignment wrapText="1"/>
    </xf>
    <xf numFmtId="0" fontId="4" fillId="34" borderId="32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33" borderId="33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34" borderId="27" xfId="0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34" borderId="35" xfId="0" applyFont="1" applyFill="1" applyBorder="1" applyAlignment="1">
      <alignment wrapText="1"/>
    </xf>
    <xf numFmtId="0" fontId="4" fillId="33" borderId="28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4" fillId="34" borderId="0" xfId="0" applyNumberFormat="1" applyFont="1" applyFill="1" applyBorder="1" applyAlignment="1">
      <alignment horizontal="left"/>
    </xf>
    <xf numFmtId="3" fontId="6" fillId="33" borderId="37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6" fillId="0" borderId="37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34" borderId="26" xfId="0" applyNumberFormat="1" applyFont="1" applyFill="1" applyBorder="1" applyAlignment="1">
      <alignment horizontal="right"/>
    </xf>
    <xf numFmtId="3" fontId="6" fillId="33" borderId="26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4" fillId="0" borderId="42" xfId="0" applyFont="1" applyFill="1" applyBorder="1" applyAlignment="1">
      <alignment wrapText="1"/>
    </xf>
    <xf numFmtId="0" fontId="4" fillId="0" borderId="43" xfId="0" applyFont="1" applyFill="1" applyBorder="1" applyAlignment="1">
      <alignment wrapText="1"/>
    </xf>
    <xf numFmtId="0" fontId="4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3" fontId="4" fillId="0" borderId="46" xfId="0" applyNumberFormat="1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3" fontId="4" fillId="34" borderId="43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4" fillId="34" borderId="47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right"/>
    </xf>
    <xf numFmtId="3" fontId="6" fillId="0" borderId="48" xfId="0" applyNumberFormat="1" applyFont="1" applyBorder="1" applyAlignment="1">
      <alignment horizontal="right"/>
    </xf>
    <xf numFmtId="0" fontId="7" fillId="36" borderId="0" xfId="0" applyFont="1" applyFill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6" fillId="0" borderId="51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0" fontId="11" fillId="0" borderId="37" xfId="0" applyFont="1" applyBorder="1" applyAlignment="1">
      <alignment/>
    </xf>
    <xf numFmtId="0" fontId="3" fillId="0" borderId="52" xfId="0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right"/>
    </xf>
    <xf numFmtId="0" fontId="6" fillId="0" borderId="53" xfId="0" applyFont="1" applyBorder="1" applyAlignment="1">
      <alignment horizontal="center"/>
    </xf>
    <xf numFmtId="0" fontId="4" fillId="0" borderId="54" xfId="0" applyFont="1" applyFill="1" applyBorder="1" applyAlignment="1">
      <alignment/>
    </xf>
    <xf numFmtId="0" fontId="6" fillId="0" borderId="55" xfId="0" applyFont="1" applyBorder="1" applyAlignment="1">
      <alignment/>
    </xf>
    <xf numFmtId="49" fontId="4" fillId="0" borderId="42" xfId="0" applyNumberFormat="1" applyFont="1" applyBorder="1" applyAlignment="1">
      <alignment horizontal="right"/>
    </xf>
    <xf numFmtId="49" fontId="4" fillId="0" borderId="43" xfId="0" applyNumberFormat="1" applyFont="1" applyBorder="1" applyAlignment="1">
      <alignment horizontal="right"/>
    </xf>
    <xf numFmtId="49" fontId="4" fillId="0" borderId="44" xfId="0" applyNumberFormat="1" applyFont="1" applyBorder="1" applyAlignment="1">
      <alignment horizontal="right"/>
    </xf>
    <xf numFmtId="49" fontId="4" fillId="0" borderId="56" xfId="0" applyNumberFormat="1" applyFont="1" applyBorder="1" applyAlignment="1">
      <alignment horizontal="right"/>
    </xf>
    <xf numFmtId="0" fontId="4" fillId="0" borderId="34" xfId="0" applyFont="1" applyBorder="1" applyAlignment="1">
      <alignment wrapText="1"/>
    </xf>
    <xf numFmtId="0" fontId="4" fillId="0" borderId="22" xfId="0" applyFont="1" applyBorder="1" applyAlignment="1">
      <alignment/>
    </xf>
    <xf numFmtId="3" fontId="4" fillId="37" borderId="26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9" fontId="6" fillId="0" borderId="43" xfId="0" applyNumberFormat="1" applyFont="1" applyBorder="1" applyAlignment="1">
      <alignment horizontal="right"/>
    </xf>
    <xf numFmtId="164" fontId="6" fillId="0" borderId="57" xfId="0" applyNumberFormat="1" applyFont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right"/>
    </xf>
    <xf numFmtId="3" fontId="4" fillId="0" borderId="58" xfId="0" applyNumberFormat="1" applyFont="1" applyFill="1" applyBorder="1" applyAlignment="1">
      <alignment horizontal="right"/>
    </xf>
    <xf numFmtId="3" fontId="4" fillId="34" borderId="58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6" fillId="33" borderId="52" xfId="0" applyNumberFormat="1" applyFont="1" applyFill="1" applyBorder="1" applyAlignment="1">
      <alignment horizontal="right"/>
    </xf>
    <xf numFmtId="3" fontId="6" fillId="33" borderId="58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 horizontal="right"/>
    </xf>
    <xf numFmtId="3" fontId="4" fillId="0" borderId="60" xfId="0" applyNumberFormat="1" applyFont="1" applyFill="1" applyBorder="1" applyAlignment="1">
      <alignment horizontal="right"/>
    </xf>
    <xf numFmtId="3" fontId="4" fillId="0" borderId="61" xfId="0" applyNumberFormat="1" applyFont="1" applyFill="1" applyBorder="1" applyAlignment="1">
      <alignment horizontal="right"/>
    </xf>
    <xf numFmtId="3" fontId="4" fillId="34" borderId="60" xfId="0" applyNumberFormat="1" applyFont="1" applyFill="1" applyBorder="1" applyAlignment="1">
      <alignment horizontal="right"/>
    </xf>
    <xf numFmtId="3" fontId="4" fillId="34" borderId="62" xfId="0" applyNumberFormat="1" applyFont="1" applyFill="1" applyBorder="1" applyAlignment="1">
      <alignment horizontal="right"/>
    </xf>
    <xf numFmtId="3" fontId="6" fillId="0" borderId="52" xfId="0" applyNumberFormat="1" applyFont="1" applyBorder="1" applyAlignment="1">
      <alignment horizontal="right"/>
    </xf>
    <xf numFmtId="3" fontId="6" fillId="33" borderId="48" xfId="0" applyNumberFormat="1" applyFont="1" applyFill="1" applyBorder="1" applyAlignment="1">
      <alignment horizontal="right"/>
    </xf>
    <xf numFmtId="3" fontId="4" fillId="0" borderId="63" xfId="0" applyNumberFormat="1" applyFont="1" applyFill="1" applyBorder="1" applyAlignment="1">
      <alignment horizontal="right"/>
    </xf>
    <xf numFmtId="3" fontId="4" fillId="34" borderId="20" xfId="0" applyNumberFormat="1" applyFont="1" applyFill="1" applyBorder="1" applyAlignment="1">
      <alignment horizontal="right"/>
    </xf>
    <xf numFmtId="3" fontId="4" fillId="0" borderId="64" xfId="0" applyNumberFormat="1" applyFont="1" applyFill="1" applyBorder="1" applyAlignment="1">
      <alignment horizontal="right"/>
    </xf>
    <xf numFmtId="164" fontId="6" fillId="0" borderId="65" xfId="0" applyNumberFormat="1" applyFont="1" applyBorder="1" applyAlignment="1">
      <alignment horizontal="center" wrapText="1"/>
    </xf>
    <xf numFmtId="3" fontId="4" fillId="0" borderId="50" xfId="0" applyNumberFormat="1" applyFont="1" applyFill="1" applyBorder="1" applyAlignment="1">
      <alignment horizontal="right"/>
    </xf>
    <xf numFmtId="3" fontId="6" fillId="33" borderId="40" xfId="0" applyNumberFormat="1" applyFont="1" applyFill="1" applyBorder="1" applyAlignment="1">
      <alignment horizontal="right"/>
    </xf>
    <xf numFmtId="3" fontId="4" fillId="34" borderId="40" xfId="0" applyNumberFormat="1" applyFont="1" applyFill="1" applyBorder="1" applyAlignment="1">
      <alignment horizontal="right"/>
    </xf>
    <xf numFmtId="3" fontId="6" fillId="0" borderId="40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/>
    </xf>
    <xf numFmtId="0" fontId="4" fillId="34" borderId="29" xfId="0" applyFont="1" applyFill="1" applyBorder="1" applyAlignment="1">
      <alignment wrapText="1"/>
    </xf>
    <xf numFmtId="0" fontId="4" fillId="34" borderId="34" xfId="0" applyFont="1" applyFill="1" applyBorder="1" applyAlignment="1">
      <alignment wrapText="1"/>
    </xf>
    <xf numFmtId="0" fontId="0" fillId="36" borderId="0" xfId="0" applyFill="1" applyBorder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ill="1" applyBorder="1" applyAlignment="1">
      <alignment/>
    </xf>
    <xf numFmtId="0" fontId="4" fillId="0" borderId="66" xfId="0" applyFont="1" applyFill="1" applyBorder="1" applyAlignment="1">
      <alignment wrapText="1"/>
    </xf>
    <xf numFmtId="0" fontId="4" fillId="0" borderId="67" xfId="0" applyFont="1" applyFill="1" applyBorder="1" applyAlignment="1">
      <alignment/>
    </xf>
    <xf numFmtId="164" fontId="6" fillId="0" borderId="64" xfId="0" applyNumberFormat="1" applyFont="1" applyBorder="1" applyAlignment="1">
      <alignment horizontal="center" wrapText="1"/>
    </xf>
    <xf numFmtId="164" fontId="6" fillId="0" borderId="54" xfId="0" applyNumberFormat="1" applyFont="1" applyBorder="1" applyAlignment="1">
      <alignment horizontal="center" wrapText="1"/>
    </xf>
    <xf numFmtId="3" fontId="4" fillId="34" borderId="64" xfId="0" applyNumberFormat="1" applyFont="1" applyFill="1" applyBorder="1" applyAlignment="1">
      <alignment horizontal="right"/>
    </xf>
    <xf numFmtId="0" fontId="3" fillId="0" borderId="52" xfId="0" applyFont="1" applyBorder="1" applyAlignment="1">
      <alignment wrapText="1"/>
    </xf>
    <xf numFmtId="0" fontId="6" fillId="0" borderId="55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6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vertical="center"/>
    </xf>
    <xf numFmtId="4" fontId="0" fillId="0" borderId="24" xfId="0" applyNumberForma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zoomScalePageLayoutView="0" workbookViewId="0" topLeftCell="A88">
      <selection activeCell="N5" sqref="N5"/>
    </sheetView>
  </sheetViews>
  <sheetFormatPr defaultColWidth="9.00390625" defaultRowHeight="12.75"/>
  <cols>
    <col min="1" max="1" width="2.875" style="1" customWidth="1"/>
    <col min="2" max="2" width="5.75390625" style="2" customWidth="1"/>
    <col min="3" max="3" width="4.75390625" style="2" customWidth="1"/>
    <col min="4" max="4" width="69.375" style="3" customWidth="1"/>
    <col min="5" max="5" width="10.75390625" style="0" customWidth="1"/>
    <col min="6" max="13" width="10.75390625" style="0" hidden="1" customWidth="1"/>
    <col min="14" max="14" width="10.75390625" style="0" customWidth="1"/>
    <col min="15" max="15" width="10.125" style="0" customWidth="1"/>
    <col min="16" max="16" width="10.00390625" style="0" customWidth="1"/>
    <col min="17" max="18" width="10.125" style="0" bestFit="1" customWidth="1"/>
    <col min="19" max="19" width="11.125" style="0" customWidth="1"/>
    <col min="20" max="20" width="10.25390625" style="0" customWidth="1"/>
    <col min="21" max="21" width="10.75390625" style="0" customWidth="1"/>
    <col min="23" max="23" width="9.75390625" style="0" bestFit="1" customWidth="1"/>
  </cols>
  <sheetData>
    <row r="1" spans="1:13" ht="17.25" customHeight="1">
      <c r="A1" s="196" t="s">
        <v>87</v>
      </c>
      <c r="B1" s="196"/>
      <c r="C1" s="196"/>
      <c r="D1" s="197"/>
      <c r="E1" s="198"/>
      <c r="F1" s="198"/>
      <c r="G1" s="198"/>
      <c r="H1" s="198"/>
      <c r="I1" s="198"/>
      <c r="J1" s="198"/>
      <c r="K1" s="198"/>
      <c r="L1" s="198"/>
      <c r="M1" s="198"/>
    </row>
    <row r="2" spans="1:4" ht="12.75" customHeight="1">
      <c r="A2" s="5"/>
      <c r="B2" s="5"/>
      <c r="C2" s="5"/>
      <c r="D2" s="6"/>
    </row>
    <row r="3" spans="1:13" ht="40.5" customHeight="1">
      <c r="A3" s="64" t="s">
        <v>88</v>
      </c>
      <c r="B3" s="8"/>
      <c r="C3" s="8"/>
      <c r="D3" s="9"/>
      <c r="G3" s="96"/>
      <c r="H3" s="96"/>
      <c r="I3" s="96"/>
      <c r="J3" s="96"/>
      <c r="K3" s="96"/>
      <c r="L3" s="96"/>
      <c r="M3" s="96"/>
    </row>
    <row r="4" spans="1:4" ht="41.25" customHeight="1" thickBot="1">
      <c r="A4" s="65" t="s">
        <v>66</v>
      </c>
      <c r="B4" s="8"/>
      <c r="C4" s="8"/>
      <c r="D4" s="9"/>
    </row>
    <row r="5" spans="1:15" ht="24.75" thickBot="1">
      <c r="A5" s="10" t="s">
        <v>0</v>
      </c>
      <c r="B5" s="141" t="s">
        <v>1</v>
      </c>
      <c r="C5" s="139" t="s">
        <v>2</v>
      </c>
      <c r="D5" s="47" t="s">
        <v>3</v>
      </c>
      <c r="E5" s="17" t="s">
        <v>89</v>
      </c>
      <c r="F5" s="152"/>
      <c r="G5" s="17" t="s">
        <v>89</v>
      </c>
      <c r="H5" s="17"/>
      <c r="I5" s="17" t="s">
        <v>89</v>
      </c>
      <c r="J5" s="17"/>
      <c r="K5" s="17" t="s">
        <v>89</v>
      </c>
      <c r="L5" s="17"/>
      <c r="M5" s="17" t="s">
        <v>89</v>
      </c>
      <c r="N5" s="21"/>
      <c r="O5" s="21"/>
    </row>
    <row r="6" spans="1:15" ht="12.75" hidden="1">
      <c r="A6" s="97">
        <v>1</v>
      </c>
      <c r="B6" s="142" t="s">
        <v>4</v>
      </c>
      <c r="C6" s="117">
        <v>6050</v>
      </c>
      <c r="D6" s="48" t="s">
        <v>82</v>
      </c>
      <c r="E6" s="18"/>
      <c r="F6" s="153"/>
      <c r="G6" s="20"/>
      <c r="H6" s="76"/>
      <c r="I6" s="19"/>
      <c r="J6" s="76"/>
      <c r="K6" s="19"/>
      <c r="L6" s="76"/>
      <c r="M6" s="19"/>
      <c r="N6" s="21"/>
      <c r="O6" s="21"/>
    </row>
    <row r="7" spans="1:15" ht="12.75" hidden="1">
      <c r="A7" s="97">
        <v>2</v>
      </c>
      <c r="B7" s="142" t="s">
        <v>4</v>
      </c>
      <c r="C7" s="117">
        <v>6050</v>
      </c>
      <c r="D7" s="48" t="s">
        <v>48</v>
      </c>
      <c r="E7" s="18"/>
      <c r="F7" s="154"/>
      <c r="G7" s="18"/>
      <c r="H7" s="72"/>
      <c r="I7" s="18"/>
      <c r="J7" s="72"/>
      <c r="K7" s="18">
        <f>J7+I7</f>
        <v>0</v>
      </c>
      <c r="L7" s="72"/>
      <c r="M7" s="18">
        <f>L7+K7</f>
        <v>0</v>
      </c>
      <c r="N7" s="21"/>
      <c r="O7" s="21"/>
    </row>
    <row r="8" spans="1:15" ht="12.75" hidden="1">
      <c r="A8" s="97">
        <v>3</v>
      </c>
      <c r="B8" s="142" t="s">
        <v>4</v>
      </c>
      <c r="C8" s="117">
        <v>6050</v>
      </c>
      <c r="D8" s="48" t="s">
        <v>49</v>
      </c>
      <c r="E8" s="18"/>
      <c r="F8" s="154"/>
      <c r="G8" s="18"/>
      <c r="H8" s="72"/>
      <c r="I8" s="18"/>
      <c r="J8" s="72"/>
      <c r="K8" s="18">
        <f>J8+I8</f>
        <v>0</v>
      </c>
      <c r="L8" s="72"/>
      <c r="M8" s="18">
        <f>L8+K8</f>
        <v>0</v>
      </c>
      <c r="N8" s="21">
        <f>E6+E7+E8</f>
        <v>0</v>
      </c>
      <c r="O8" s="21"/>
    </row>
    <row r="9" spans="1:14" ht="15.75" customHeight="1" hidden="1">
      <c r="A9" s="97">
        <v>2</v>
      </c>
      <c r="B9" s="142" t="s">
        <v>4</v>
      </c>
      <c r="C9" s="117">
        <v>6057</v>
      </c>
      <c r="D9" s="48" t="s">
        <v>19</v>
      </c>
      <c r="E9" s="18"/>
      <c r="F9" s="154"/>
      <c r="G9" s="18"/>
      <c r="H9" s="72"/>
      <c r="I9" s="18"/>
      <c r="J9" s="72"/>
      <c r="K9" s="18">
        <f>J9+I9</f>
        <v>0</v>
      </c>
      <c r="L9" s="72">
        <v>0</v>
      </c>
      <c r="M9" s="18">
        <f>L9+K9</f>
        <v>0</v>
      </c>
      <c r="N9" s="22"/>
    </row>
    <row r="10" spans="1:16" ht="12" customHeight="1" hidden="1">
      <c r="A10" s="99">
        <v>3</v>
      </c>
      <c r="B10" s="151" t="s">
        <v>4</v>
      </c>
      <c r="C10" s="118">
        <v>6059</v>
      </c>
      <c r="D10" s="39" t="s">
        <v>19</v>
      </c>
      <c r="E10" s="26"/>
      <c r="F10" s="155"/>
      <c r="G10" s="18"/>
      <c r="H10" s="73"/>
      <c r="I10" s="18"/>
      <c r="J10" s="73"/>
      <c r="K10" s="18">
        <f>J10+I10</f>
        <v>0</v>
      </c>
      <c r="L10" s="148"/>
      <c r="M10" s="18">
        <f>L10+K10</f>
        <v>0</v>
      </c>
      <c r="N10" s="149"/>
      <c r="O10" s="150"/>
      <c r="P10" s="7"/>
    </row>
    <row r="11" spans="1:14" ht="12" customHeight="1" hidden="1">
      <c r="A11" s="99">
        <v>6</v>
      </c>
      <c r="B11" s="142" t="s">
        <v>4</v>
      </c>
      <c r="C11" s="117">
        <v>6057</v>
      </c>
      <c r="D11" s="175" t="s">
        <v>25</v>
      </c>
      <c r="E11" s="18"/>
      <c r="F11" s="154"/>
      <c r="G11" s="18"/>
      <c r="H11" s="72"/>
      <c r="I11" s="18"/>
      <c r="J11" s="72"/>
      <c r="K11" s="18"/>
      <c r="L11" s="72"/>
      <c r="M11" s="18"/>
      <c r="N11" s="22"/>
    </row>
    <row r="12" spans="1:18" ht="11.25" customHeight="1" hidden="1">
      <c r="A12" s="100">
        <v>7</v>
      </c>
      <c r="B12" s="144" t="s">
        <v>4</v>
      </c>
      <c r="C12" s="119">
        <v>6059</v>
      </c>
      <c r="D12" s="176" t="s">
        <v>25</v>
      </c>
      <c r="E12" s="94"/>
      <c r="F12" s="156"/>
      <c r="G12" s="94"/>
      <c r="H12" s="137"/>
      <c r="I12" s="94"/>
      <c r="J12" s="137"/>
      <c r="K12" s="94"/>
      <c r="L12" s="137"/>
      <c r="M12" s="94"/>
      <c r="N12" s="22"/>
      <c r="O12" s="7"/>
      <c r="R12" s="16"/>
    </row>
    <row r="13" spans="1:18" ht="27.75" customHeight="1" hidden="1">
      <c r="A13" s="98">
        <v>4</v>
      </c>
      <c r="B13" s="143" t="s">
        <v>4</v>
      </c>
      <c r="C13" s="118">
        <v>6659</v>
      </c>
      <c r="D13" s="49" t="s">
        <v>29</v>
      </c>
      <c r="E13" s="18"/>
      <c r="F13" s="92"/>
      <c r="G13" s="69"/>
      <c r="H13" s="72"/>
      <c r="I13" s="18"/>
      <c r="J13" s="72"/>
      <c r="K13" s="18">
        <f>I13+J13</f>
        <v>0</v>
      </c>
      <c r="L13" s="72"/>
      <c r="M13" s="18">
        <f>K13+L13</f>
        <v>0</v>
      </c>
      <c r="N13" s="22"/>
      <c r="R13" s="16"/>
    </row>
    <row r="14" spans="1:14" ht="28.5" customHeight="1" hidden="1" thickBot="1">
      <c r="A14" s="147">
        <v>5</v>
      </c>
      <c r="B14" s="145" t="s">
        <v>4</v>
      </c>
      <c r="C14" s="140">
        <v>6659</v>
      </c>
      <c r="D14" s="146" t="s">
        <v>83</v>
      </c>
      <c r="E14" s="20"/>
      <c r="F14" s="153"/>
      <c r="G14" s="20"/>
      <c r="H14" s="76"/>
      <c r="I14" s="138"/>
      <c r="J14" s="76"/>
      <c r="K14" s="138">
        <f>I14+J14</f>
        <v>0</v>
      </c>
      <c r="L14" s="76"/>
      <c r="M14" s="138">
        <f>K14+L14</f>
        <v>0</v>
      </c>
      <c r="N14" s="22"/>
    </row>
    <row r="15" spans="1:16" ht="13.5" hidden="1" thickBot="1">
      <c r="A15" s="102" t="s">
        <v>5</v>
      </c>
      <c r="B15" s="102"/>
      <c r="C15" s="103"/>
      <c r="D15" s="50"/>
      <c r="E15" s="15">
        <f aca="true" t="shared" si="0" ref="E15:K15">SUM(E6:E14)</f>
        <v>0</v>
      </c>
      <c r="F15" s="157">
        <f t="shared" si="0"/>
        <v>0</v>
      </c>
      <c r="G15" s="15">
        <f t="shared" si="0"/>
        <v>0</v>
      </c>
      <c r="H15" s="67">
        <f t="shared" si="0"/>
        <v>0</v>
      </c>
      <c r="I15" s="15">
        <f t="shared" si="0"/>
        <v>0</v>
      </c>
      <c r="J15" s="67">
        <f t="shared" si="0"/>
        <v>0</v>
      </c>
      <c r="K15" s="15">
        <f t="shared" si="0"/>
        <v>0</v>
      </c>
      <c r="L15" s="67">
        <f>SUM(L6:L14)</f>
        <v>0</v>
      </c>
      <c r="M15" s="15">
        <f>SUM(M6:M14)</f>
        <v>0</v>
      </c>
      <c r="N15" s="44"/>
      <c r="O15" s="45"/>
      <c r="P15" s="7"/>
    </row>
    <row r="16" spans="1:15" ht="48" hidden="1">
      <c r="A16" s="12">
        <v>10</v>
      </c>
      <c r="B16" s="104">
        <v>60014</v>
      </c>
      <c r="C16" s="12">
        <v>6300</v>
      </c>
      <c r="D16" s="51" t="s">
        <v>41</v>
      </c>
      <c r="E16" s="18">
        <v>0</v>
      </c>
      <c r="F16" s="154"/>
      <c r="G16" s="18"/>
      <c r="H16" s="72"/>
      <c r="I16" s="18"/>
      <c r="J16" s="72"/>
      <c r="K16" s="18"/>
      <c r="L16" s="72"/>
      <c r="M16" s="18"/>
      <c r="N16" s="44"/>
      <c r="O16" s="45"/>
    </row>
    <row r="17" spans="1:15" ht="12.75" hidden="1">
      <c r="A17" s="12">
        <v>10</v>
      </c>
      <c r="B17" s="104">
        <v>60016</v>
      </c>
      <c r="C17" s="12">
        <v>6050</v>
      </c>
      <c r="D17" s="39" t="s">
        <v>26</v>
      </c>
      <c r="E17" s="18"/>
      <c r="F17" s="154"/>
      <c r="G17" s="18"/>
      <c r="H17" s="72"/>
      <c r="I17" s="18"/>
      <c r="J17" s="72"/>
      <c r="K17" s="18"/>
      <c r="L17" s="72"/>
      <c r="M17" s="18"/>
      <c r="N17" s="46"/>
      <c r="O17" s="45"/>
    </row>
    <row r="18" spans="1:15" ht="13.5" thickBot="1">
      <c r="A18" s="12">
        <v>1</v>
      </c>
      <c r="B18" s="105">
        <v>60016</v>
      </c>
      <c r="C18" s="12">
        <v>6050</v>
      </c>
      <c r="D18" s="39" t="s">
        <v>102</v>
      </c>
      <c r="E18" s="18">
        <v>93391</v>
      </c>
      <c r="F18" s="154"/>
      <c r="G18" s="18"/>
      <c r="H18" s="72"/>
      <c r="I18" s="18"/>
      <c r="J18" s="72"/>
      <c r="K18" s="18"/>
      <c r="L18" s="72"/>
      <c r="M18" s="18"/>
      <c r="N18" s="46"/>
      <c r="O18" s="45"/>
    </row>
    <row r="19" spans="1:15" ht="12.75" hidden="1">
      <c r="A19" s="12">
        <v>12</v>
      </c>
      <c r="B19" s="105">
        <v>60016</v>
      </c>
      <c r="C19" s="12">
        <v>6050</v>
      </c>
      <c r="D19" s="39" t="s">
        <v>52</v>
      </c>
      <c r="E19" s="18"/>
      <c r="F19" s="154"/>
      <c r="G19" s="18"/>
      <c r="H19" s="72"/>
      <c r="I19" s="18"/>
      <c r="J19" s="72"/>
      <c r="K19" s="18"/>
      <c r="L19" s="72"/>
      <c r="M19" s="18"/>
      <c r="N19" s="46"/>
      <c r="O19" s="45"/>
    </row>
    <row r="20" spans="1:15" ht="13.5" customHeight="1" hidden="1">
      <c r="A20" s="12">
        <v>13</v>
      </c>
      <c r="B20" s="105">
        <v>60016</v>
      </c>
      <c r="C20" s="12">
        <v>6050</v>
      </c>
      <c r="D20" s="39" t="s">
        <v>30</v>
      </c>
      <c r="E20" s="18"/>
      <c r="F20" s="154"/>
      <c r="G20" s="18"/>
      <c r="H20" s="72"/>
      <c r="I20" s="18"/>
      <c r="J20" s="72"/>
      <c r="K20" s="18"/>
      <c r="L20" s="72"/>
      <c r="M20" s="18"/>
      <c r="N20" s="46"/>
      <c r="O20" s="45"/>
    </row>
    <row r="21" spans="1:15" ht="12.75" hidden="1">
      <c r="A21" s="12">
        <v>13</v>
      </c>
      <c r="B21" s="105">
        <v>60016</v>
      </c>
      <c r="C21" s="12">
        <v>6050</v>
      </c>
      <c r="D21" s="39" t="s">
        <v>31</v>
      </c>
      <c r="E21" s="18"/>
      <c r="F21" s="154"/>
      <c r="G21" s="18"/>
      <c r="H21" s="72"/>
      <c r="I21" s="18"/>
      <c r="J21" s="72"/>
      <c r="K21" s="18"/>
      <c r="L21" s="72"/>
      <c r="M21" s="18"/>
      <c r="N21" s="46"/>
      <c r="O21" s="45"/>
    </row>
    <row r="22" spans="1:15" ht="12.75" hidden="1">
      <c r="A22" s="98">
        <v>14</v>
      </c>
      <c r="B22" s="105">
        <v>60016</v>
      </c>
      <c r="C22" s="12">
        <v>6050</v>
      </c>
      <c r="D22" s="39" t="s">
        <v>24</v>
      </c>
      <c r="E22" s="26"/>
      <c r="F22" s="155"/>
      <c r="G22" s="26"/>
      <c r="H22" s="73"/>
      <c r="I22" s="26"/>
      <c r="J22" s="73"/>
      <c r="K22" s="26"/>
      <c r="L22" s="73"/>
      <c r="M22" s="26"/>
      <c r="N22" s="46"/>
      <c r="O22" s="45"/>
    </row>
    <row r="23" spans="1:15" ht="12.75" hidden="1">
      <c r="A23" s="98">
        <v>6</v>
      </c>
      <c r="B23" s="105">
        <v>60014</v>
      </c>
      <c r="C23" s="12">
        <v>6300</v>
      </c>
      <c r="D23" s="52" t="s">
        <v>74</v>
      </c>
      <c r="E23" s="18"/>
      <c r="F23" s="154"/>
      <c r="G23" s="18">
        <f>F23+E23</f>
        <v>0</v>
      </c>
      <c r="H23" s="72"/>
      <c r="I23" s="18">
        <f>H23+G23</f>
        <v>0</v>
      </c>
      <c r="J23" s="72"/>
      <c r="K23" s="18">
        <f>J23+I23</f>
        <v>0</v>
      </c>
      <c r="L23" s="72"/>
      <c r="M23" s="18">
        <f>L23+K23</f>
        <v>0</v>
      </c>
      <c r="N23" s="46"/>
      <c r="O23" s="45"/>
    </row>
    <row r="24" spans="1:15" ht="24" hidden="1">
      <c r="A24" s="98">
        <v>7</v>
      </c>
      <c r="B24" s="105">
        <v>60016</v>
      </c>
      <c r="C24" s="12">
        <v>6050</v>
      </c>
      <c r="D24" s="52" t="s">
        <v>86</v>
      </c>
      <c r="E24" s="18"/>
      <c r="F24" s="154"/>
      <c r="G24" s="18">
        <f>E24+F24</f>
        <v>0</v>
      </c>
      <c r="H24" s="72"/>
      <c r="I24" s="18">
        <f>G24+H24</f>
        <v>0</v>
      </c>
      <c r="J24" s="72"/>
      <c r="K24" s="18">
        <f>I24+J24</f>
        <v>0</v>
      </c>
      <c r="L24" s="72"/>
      <c r="M24" s="18">
        <f>K24+L24</f>
        <v>0</v>
      </c>
      <c r="N24" s="46"/>
      <c r="O24" s="45"/>
    </row>
    <row r="25" spans="1:16" ht="26.25" customHeight="1" hidden="1">
      <c r="A25" s="98">
        <v>8</v>
      </c>
      <c r="B25" s="105">
        <v>60016</v>
      </c>
      <c r="C25" s="12">
        <v>6050</v>
      </c>
      <c r="D25" s="39" t="s">
        <v>64</v>
      </c>
      <c r="E25" s="18"/>
      <c r="F25" s="154"/>
      <c r="G25" s="18">
        <f>F25+E25</f>
        <v>0</v>
      </c>
      <c r="H25" s="72"/>
      <c r="I25" s="18">
        <f>H25+G25</f>
        <v>0</v>
      </c>
      <c r="J25" s="72"/>
      <c r="K25" s="18">
        <f>J25+I25</f>
        <v>0</v>
      </c>
      <c r="L25" s="72"/>
      <c r="M25" s="18">
        <f>L25+K25</f>
        <v>0</v>
      </c>
      <c r="N25" s="66"/>
      <c r="O25" s="45"/>
      <c r="P25" s="7"/>
    </row>
    <row r="26" spans="1:15" ht="13.5" customHeight="1" hidden="1">
      <c r="A26" s="106">
        <v>16</v>
      </c>
      <c r="B26" s="105">
        <v>60016</v>
      </c>
      <c r="C26" s="12">
        <v>6050</v>
      </c>
      <c r="D26" s="39" t="s">
        <v>40</v>
      </c>
      <c r="E26" s="18"/>
      <c r="F26" s="154"/>
      <c r="G26" s="18">
        <f>F26+E26</f>
        <v>0</v>
      </c>
      <c r="H26" s="72"/>
      <c r="I26" s="18">
        <f>H26+G26</f>
        <v>0</v>
      </c>
      <c r="J26" s="72"/>
      <c r="K26" s="18">
        <f>J26+I26</f>
        <v>0</v>
      </c>
      <c r="L26" s="72"/>
      <c r="M26" s="18">
        <f>L26+K26</f>
        <v>0</v>
      </c>
      <c r="N26" s="46"/>
      <c r="O26" s="45"/>
    </row>
    <row r="27" spans="1:15" ht="28.5" customHeight="1" hidden="1">
      <c r="A27" s="106">
        <v>9</v>
      </c>
      <c r="B27" s="107">
        <v>60016</v>
      </c>
      <c r="C27" s="23">
        <v>6660</v>
      </c>
      <c r="D27" s="40" t="s">
        <v>75</v>
      </c>
      <c r="E27" s="18"/>
      <c r="F27" s="154"/>
      <c r="G27" s="18">
        <f>F27+E27</f>
        <v>0</v>
      </c>
      <c r="H27" s="72"/>
      <c r="I27" s="18">
        <f>H27+G27</f>
        <v>0</v>
      </c>
      <c r="J27" s="72"/>
      <c r="K27" s="18">
        <f>J27+I27</f>
        <v>0</v>
      </c>
      <c r="L27" s="72"/>
      <c r="M27" s="18">
        <f>L27+K27</f>
        <v>0</v>
      </c>
      <c r="N27" s="46"/>
      <c r="O27" s="45"/>
    </row>
    <row r="28" spans="1:15" ht="14.25" customHeight="1" hidden="1" thickBot="1">
      <c r="A28" s="28">
        <v>18</v>
      </c>
      <c r="B28" s="108">
        <v>60095</v>
      </c>
      <c r="C28" s="28">
        <v>6050</v>
      </c>
      <c r="D28" s="53" t="s">
        <v>27</v>
      </c>
      <c r="E28" s="18"/>
      <c r="F28" s="154"/>
      <c r="G28" s="18"/>
      <c r="H28" s="72"/>
      <c r="I28" s="18"/>
      <c r="J28" s="72"/>
      <c r="K28" s="18"/>
      <c r="L28" s="72"/>
      <c r="M28" s="18"/>
      <c r="N28" s="46"/>
      <c r="O28" s="45"/>
    </row>
    <row r="29" spans="1:15" ht="13.5" thickBot="1">
      <c r="A29" s="103" t="s">
        <v>6</v>
      </c>
      <c r="B29" s="109"/>
      <c r="C29" s="103"/>
      <c r="D29" s="50"/>
      <c r="E29" s="15">
        <f aca="true" t="shared" si="1" ref="E29:K29">SUM(E16:E28)</f>
        <v>93391</v>
      </c>
      <c r="F29" s="157">
        <f t="shared" si="1"/>
        <v>0</v>
      </c>
      <c r="G29" s="15">
        <f t="shared" si="1"/>
        <v>0</v>
      </c>
      <c r="H29" s="67">
        <f t="shared" si="1"/>
        <v>0</v>
      </c>
      <c r="I29" s="15">
        <f t="shared" si="1"/>
        <v>0</v>
      </c>
      <c r="J29" s="67">
        <f t="shared" si="1"/>
        <v>0</v>
      </c>
      <c r="K29" s="15">
        <f t="shared" si="1"/>
        <v>0</v>
      </c>
      <c r="L29" s="67">
        <f>SUM(L16:L28)</f>
        <v>0</v>
      </c>
      <c r="M29" s="15">
        <f>SUM(M16:M28)</f>
        <v>0</v>
      </c>
      <c r="N29" s="44"/>
      <c r="O29" s="45"/>
    </row>
    <row r="30" spans="1:15" ht="12.75" hidden="1">
      <c r="A30" s="13">
        <v>19</v>
      </c>
      <c r="B30" s="110">
        <v>70005</v>
      </c>
      <c r="C30" s="13">
        <v>6050</v>
      </c>
      <c r="D30" s="38" t="s">
        <v>28</v>
      </c>
      <c r="E30" s="19"/>
      <c r="F30" s="154"/>
      <c r="G30" s="18"/>
      <c r="H30" s="72"/>
      <c r="I30" s="18"/>
      <c r="J30" s="72"/>
      <c r="K30" s="18"/>
      <c r="L30" s="72"/>
      <c r="M30" s="18"/>
      <c r="N30" s="44"/>
      <c r="O30" s="45"/>
    </row>
    <row r="31" spans="1:15" ht="12.75" hidden="1">
      <c r="A31" s="12">
        <v>20</v>
      </c>
      <c r="B31" s="104">
        <v>70005</v>
      </c>
      <c r="C31" s="12">
        <v>6050</v>
      </c>
      <c r="D31" s="39" t="s">
        <v>51</v>
      </c>
      <c r="E31" s="18"/>
      <c r="F31" s="154"/>
      <c r="G31" s="18"/>
      <c r="H31" s="72"/>
      <c r="I31" s="18"/>
      <c r="J31" s="72"/>
      <c r="K31" s="18"/>
      <c r="L31" s="72"/>
      <c r="M31" s="18"/>
      <c r="N31" s="44"/>
      <c r="O31" s="45"/>
    </row>
    <row r="32" spans="1:15" ht="13.5" hidden="1" thickBot="1">
      <c r="A32" s="28">
        <v>21</v>
      </c>
      <c r="B32" s="108">
        <v>70005</v>
      </c>
      <c r="C32" s="28">
        <v>6060</v>
      </c>
      <c r="D32" s="54" t="s">
        <v>42</v>
      </c>
      <c r="E32" s="25"/>
      <c r="F32" s="154"/>
      <c r="G32" s="18"/>
      <c r="H32" s="72"/>
      <c r="I32" s="18"/>
      <c r="J32" s="72"/>
      <c r="K32" s="18"/>
      <c r="L32" s="72"/>
      <c r="M32" s="18"/>
      <c r="N32" s="46"/>
      <c r="O32" s="45"/>
    </row>
    <row r="33" spans="1:15" ht="13.5" hidden="1" thickBot="1">
      <c r="A33" s="29" t="s">
        <v>22</v>
      </c>
      <c r="B33" s="111"/>
      <c r="C33" s="29"/>
      <c r="D33" s="55"/>
      <c r="E33" s="165">
        <f>SUM(E30:E32)</f>
        <v>0</v>
      </c>
      <c r="F33" s="158"/>
      <c r="G33" s="75"/>
      <c r="H33" s="74"/>
      <c r="I33" s="75"/>
      <c r="J33" s="74"/>
      <c r="K33" s="75"/>
      <c r="L33" s="74"/>
      <c r="M33" s="75"/>
      <c r="N33" s="44"/>
      <c r="O33" s="45"/>
    </row>
    <row r="34" spans="1:15" ht="12.75" hidden="1">
      <c r="A34" s="12">
        <v>22</v>
      </c>
      <c r="B34" s="104">
        <v>75022</v>
      </c>
      <c r="C34" s="12">
        <v>6050</v>
      </c>
      <c r="D34" s="39" t="s">
        <v>36</v>
      </c>
      <c r="E34" s="18"/>
      <c r="F34" s="154"/>
      <c r="G34" s="18"/>
      <c r="H34" s="72"/>
      <c r="I34" s="18"/>
      <c r="J34" s="72"/>
      <c r="K34" s="18"/>
      <c r="L34" s="72"/>
      <c r="M34" s="18"/>
      <c r="N34" s="46"/>
      <c r="O34" s="45"/>
    </row>
    <row r="35" spans="1:15" ht="13.5" hidden="1" thickBot="1">
      <c r="A35" s="11">
        <v>23</v>
      </c>
      <c r="B35" s="112">
        <v>75023</v>
      </c>
      <c r="C35" s="11">
        <v>6060</v>
      </c>
      <c r="D35" s="56" t="s">
        <v>35</v>
      </c>
      <c r="E35" s="18"/>
      <c r="F35" s="154"/>
      <c r="G35" s="18"/>
      <c r="H35" s="72"/>
      <c r="I35" s="18"/>
      <c r="J35" s="72"/>
      <c r="K35" s="18"/>
      <c r="L35" s="72"/>
      <c r="M35" s="18"/>
      <c r="N35" s="46"/>
      <c r="O35" s="45"/>
    </row>
    <row r="36" spans="1:15" ht="13.5" hidden="1" thickBot="1">
      <c r="A36" s="30" t="s">
        <v>16</v>
      </c>
      <c r="B36" s="102"/>
      <c r="C36" s="103"/>
      <c r="D36" s="50"/>
      <c r="E36" s="15">
        <f>E35+E34</f>
        <v>0</v>
      </c>
      <c r="F36" s="158"/>
      <c r="G36" s="75"/>
      <c r="H36" s="74"/>
      <c r="I36" s="75"/>
      <c r="J36" s="74"/>
      <c r="K36" s="75"/>
      <c r="L36" s="74"/>
      <c r="M36" s="75"/>
      <c r="N36" s="44"/>
      <c r="O36" s="45"/>
    </row>
    <row r="37" spans="1:15" ht="13.5" hidden="1" thickBot="1">
      <c r="A37" s="13">
        <v>17</v>
      </c>
      <c r="B37" s="110">
        <v>75404</v>
      </c>
      <c r="C37" s="13">
        <v>6170</v>
      </c>
      <c r="D37" s="38"/>
      <c r="E37" s="166">
        <v>0</v>
      </c>
      <c r="F37" s="154"/>
      <c r="G37" s="18"/>
      <c r="H37" s="72"/>
      <c r="I37" s="18"/>
      <c r="J37" s="72"/>
      <c r="K37" s="18"/>
      <c r="L37" s="72"/>
      <c r="M37" s="18"/>
      <c r="N37" s="46"/>
      <c r="O37" s="45"/>
    </row>
    <row r="38" spans="1:15" ht="24" hidden="1">
      <c r="A38" s="12">
        <v>10</v>
      </c>
      <c r="B38" s="104">
        <v>75412</v>
      </c>
      <c r="C38" s="12">
        <v>6230</v>
      </c>
      <c r="D38" s="39" t="s">
        <v>84</v>
      </c>
      <c r="E38" s="19"/>
      <c r="F38" s="154"/>
      <c r="G38" s="18"/>
      <c r="H38" s="72"/>
      <c r="I38" s="18"/>
      <c r="J38" s="72"/>
      <c r="K38" s="18"/>
      <c r="L38" s="72">
        <v>0</v>
      </c>
      <c r="M38" s="18">
        <f>K38+L38</f>
        <v>0</v>
      </c>
      <c r="N38" s="46"/>
      <c r="O38" s="45"/>
    </row>
    <row r="39" spans="1:15" ht="12.75" hidden="1">
      <c r="A39" s="12">
        <v>25</v>
      </c>
      <c r="B39" s="104">
        <v>75412</v>
      </c>
      <c r="C39" s="12">
        <v>6060</v>
      </c>
      <c r="D39" s="39" t="s">
        <v>33</v>
      </c>
      <c r="E39" s="18"/>
      <c r="F39" s="154"/>
      <c r="G39" s="18"/>
      <c r="H39" s="72"/>
      <c r="I39" s="18"/>
      <c r="J39" s="72"/>
      <c r="K39" s="18"/>
      <c r="L39" s="72"/>
      <c r="M39" s="18"/>
      <c r="N39" s="46"/>
      <c r="O39" s="45"/>
    </row>
    <row r="40" spans="1:15" ht="12.75" hidden="1">
      <c r="A40" s="23">
        <v>26</v>
      </c>
      <c r="B40" s="113">
        <v>75421</v>
      </c>
      <c r="C40" s="23">
        <v>6050</v>
      </c>
      <c r="D40" s="40" t="s">
        <v>63</v>
      </c>
      <c r="E40" s="18"/>
      <c r="F40" s="154"/>
      <c r="G40" s="18"/>
      <c r="H40" s="72"/>
      <c r="I40" s="18"/>
      <c r="J40" s="72"/>
      <c r="K40" s="18"/>
      <c r="L40" s="72"/>
      <c r="M40" s="18"/>
      <c r="N40" s="46"/>
      <c r="O40" s="45"/>
    </row>
    <row r="41" spans="1:15" ht="13.5" hidden="1" thickBot="1">
      <c r="A41" s="23">
        <v>27</v>
      </c>
      <c r="B41" s="113">
        <v>75478</v>
      </c>
      <c r="C41" s="23">
        <v>6060</v>
      </c>
      <c r="D41" s="40" t="s">
        <v>44</v>
      </c>
      <c r="E41" s="94"/>
      <c r="F41" s="156"/>
      <c r="G41" s="94"/>
      <c r="H41" s="137"/>
      <c r="I41" s="94"/>
      <c r="J41" s="137"/>
      <c r="K41" s="94"/>
      <c r="L41" s="137"/>
      <c r="M41" s="94"/>
      <c r="N41" s="46"/>
      <c r="O41" s="45"/>
    </row>
    <row r="42" spans="1:15" ht="13.5" hidden="1" thickBot="1">
      <c r="A42" s="103" t="s">
        <v>7</v>
      </c>
      <c r="B42" s="109"/>
      <c r="C42" s="103"/>
      <c r="D42" s="50"/>
      <c r="E42" s="15">
        <f>SUM(E37:E41)</f>
        <v>0</v>
      </c>
      <c r="F42" s="157">
        <f aca="true" t="shared" si="2" ref="F42:K42">SUM(F37:F41)</f>
        <v>0</v>
      </c>
      <c r="G42" s="67">
        <f t="shared" si="2"/>
        <v>0</v>
      </c>
      <c r="H42" s="67">
        <f t="shared" si="2"/>
        <v>0</v>
      </c>
      <c r="I42" s="67">
        <f t="shared" si="2"/>
        <v>0</v>
      </c>
      <c r="J42" s="67">
        <f t="shared" si="2"/>
        <v>0</v>
      </c>
      <c r="K42" s="15">
        <f t="shared" si="2"/>
        <v>0</v>
      </c>
      <c r="L42" s="67">
        <f>SUM(L37:L41)</f>
        <v>0</v>
      </c>
      <c r="M42" s="15">
        <f>SUM(M37:M41)</f>
        <v>0</v>
      </c>
      <c r="N42" s="44"/>
      <c r="O42" s="45"/>
    </row>
    <row r="43" spans="1:23" ht="15" customHeight="1" hidden="1">
      <c r="A43" s="24">
        <v>14</v>
      </c>
      <c r="B43" s="114">
        <v>80101</v>
      </c>
      <c r="C43" s="97">
        <v>6050</v>
      </c>
      <c r="D43" s="48" t="s">
        <v>17</v>
      </c>
      <c r="E43" s="20">
        <v>0</v>
      </c>
      <c r="F43" s="154"/>
      <c r="G43" s="18"/>
      <c r="H43" s="72"/>
      <c r="I43" s="18"/>
      <c r="J43" s="72"/>
      <c r="K43" s="18"/>
      <c r="L43" s="72"/>
      <c r="M43" s="18"/>
      <c r="N43" s="46"/>
      <c r="O43" s="177"/>
      <c r="P43" s="177"/>
      <c r="Q43" s="177"/>
      <c r="R43" s="177"/>
      <c r="S43" s="177"/>
      <c r="T43" s="177"/>
      <c r="U43" s="177"/>
      <c r="V43" s="177"/>
      <c r="W43" s="177"/>
    </row>
    <row r="44" spans="1:23" ht="15" customHeight="1" hidden="1">
      <c r="A44" s="12">
        <v>23</v>
      </c>
      <c r="B44" s="105">
        <v>80101</v>
      </c>
      <c r="C44" s="98">
        <v>6050</v>
      </c>
      <c r="D44" s="39" t="s">
        <v>18</v>
      </c>
      <c r="E44" s="18">
        <v>0</v>
      </c>
      <c r="F44" s="154"/>
      <c r="G44" s="18"/>
      <c r="H44" s="72"/>
      <c r="I44" s="18"/>
      <c r="J44" s="72"/>
      <c r="K44" s="18"/>
      <c r="L44" s="72"/>
      <c r="M44" s="18"/>
      <c r="N44" s="46"/>
      <c r="O44" s="177"/>
      <c r="P44" s="177"/>
      <c r="Q44" s="177"/>
      <c r="R44" s="179"/>
      <c r="S44" s="177"/>
      <c r="T44" s="177"/>
      <c r="U44" s="177"/>
      <c r="V44" s="177"/>
      <c r="W44" s="177"/>
    </row>
    <row r="45" spans="1:23" ht="15" customHeight="1" hidden="1">
      <c r="A45" s="12">
        <v>24</v>
      </c>
      <c r="B45" s="105">
        <v>80101</v>
      </c>
      <c r="C45" s="98">
        <v>6050</v>
      </c>
      <c r="D45" s="39" t="s">
        <v>20</v>
      </c>
      <c r="E45" s="18">
        <v>0</v>
      </c>
      <c r="F45" s="154"/>
      <c r="G45" s="18"/>
      <c r="H45" s="72"/>
      <c r="I45" s="18"/>
      <c r="J45" s="72"/>
      <c r="K45" s="18"/>
      <c r="L45" s="72"/>
      <c r="M45" s="18"/>
      <c r="N45" s="46"/>
      <c r="O45" s="177"/>
      <c r="P45" s="177"/>
      <c r="Q45" s="177"/>
      <c r="R45" s="177"/>
      <c r="S45" s="177"/>
      <c r="T45" s="177"/>
      <c r="U45" s="177"/>
      <c r="V45" s="177"/>
      <c r="W45" s="177"/>
    </row>
    <row r="46" spans="1:23" ht="15" customHeight="1" hidden="1" thickBot="1">
      <c r="A46" s="23">
        <v>28</v>
      </c>
      <c r="B46" s="107">
        <v>80104</v>
      </c>
      <c r="C46" s="106">
        <v>6050</v>
      </c>
      <c r="D46" s="57" t="s">
        <v>13</v>
      </c>
      <c r="E46" s="94"/>
      <c r="F46" s="154"/>
      <c r="G46" s="18"/>
      <c r="H46" s="72"/>
      <c r="I46" s="18"/>
      <c r="J46" s="72"/>
      <c r="K46" s="18"/>
      <c r="L46" s="72"/>
      <c r="M46" s="18"/>
      <c r="N46" s="46"/>
      <c r="O46" s="177"/>
      <c r="P46" s="177"/>
      <c r="Q46" s="177"/>
      <c r="R46" s="177"/>
      <c r="S46" s="177"/>
      <c r="T46" s="177"/>
      <c r="U46" s="177"/>
      <c r="V46" s="177"/>
      <c r="W46" s="177"/>
    </row>
    <row r="47" spans="1:23" ht="13.5" hidden="1" thickBot="1">
      <c r="A47" s="103" t="s">
        <v>8</v>
      </c>
      <c r="B47" s="109"/>
      <c r="C47" s="103"/>
      <c r="D47" s="50"/>
      <c r="E47" s="15">
        <f>SUM(E44:E46)</f>
        <v>0</v>
      </c>
      <c r="F47" s="158"/>
      <c r="G47" s="75"/>
      <c r="H47" s="74"/>
      <c r="I47" s="75"/>
      <c r="J47" s="74"/>
      <c r="K47" s="75"/>
      <c r="L47" s="74"/>
      <c r="M47" s="75"/>
      <c r="N47" s="44"/>
      <c r="O47" s="177"/>
      <c r="P47" s="177"/>
      <c r="Q47" s="177"/>
      <c r="R47" s="177"/>
      <c r="S47" s="177"/>
      <c r="T47" s="177"/>
      <c r="U47" s="177"/>
      <c r="V47" s="177"/>
      <c r="W47" s="177"/>
    </row>
    <row r="48" spans="1:23" ht="13.5" customHeight="1" hidden="1">
      <c r="A48" s="97">
        <v>29</v>
      </c>
      <c r="B48" s="114">
        <v>90002</v>
      </c>
      <c r="C48" s="97">
        <v>6659</v>
      </c>
      <c r="D48" s="58" t="s">
        <v>9</v>
      </c>
      <c r="E48" s="20">
        <v>0</v>
      </c>
      <c r="F48" s="154"/>
      <c r="G48" s="18">
        <f>F48+E48</f>
        <v>0</v>
      </c>
      <c r="H48" s="72"/>
      <c r="I48" s="18">
        <f>H48+G48</f>
        <v>0</v>
      </c>
      <c r="J48" s="72"/>
      <c r="K48" s="18">
        <f>J48+I48</f>
        <v>0</v>
      </c>
      <c r="L48" s="72"/>
      <c r="M48" s="18">
        <f>L48+K48</f>
        <v>0</v>
      </c>
      <c r="N48" s="46"/>
      <c r="O48" s="177"/>
      <c r="P48" s="177"/>
      <c r="Q48" s="177"/>
      <c r="R48" s="177"/>
      <c r="S48" s="177"/>
      <c r="T48" s="177"/>
      <c r="U48" s="177"/>
      <c r="V48" s="177"/>
      <c r="W48" s="177"/>
    </row>
    <row r="49" spans="1:23" ht="13.5" customHeight="1" hidden="1">
      <c r="A49" s="98">
        <v>30</v>
      </c>
      <c r="B49" s="105">
        <v>90003</v>
      </c>
      <c r="C49" s="98">
        <v>6067</v>
      </c>
      <c r="D49" s="49"/>
      <c r="E49" s="18"/>
      <c r="F49" s="154"/>
      <c r="G49" s="18">
        <f>F49+E49</f>
        <v>0</v>
      </c>
      <c r="H49" s="72"/>
      <c r="I49" s="18">
        <f>H49+G49</f>
        <v>0</v>
      </c>
      <c r="J49" s="72"/>
      <c r="K49" s="18">
        <f>J49+I49</f>
        <v>0</v>
      </c>
      <c r="L49" s="72"/>
      <c r="M49" s="18">
        <f>L49+K49</f>
        <v>0</v>
      </c>
      <c r="N49" s="46"/>
      <c r="O49" s="177"/>
      <c r="P49" s="177"/>
      <c r="Q49" s="177"/>
      <c r="R49" s="177"/>
      <c r="S49" s="177"/>
      <c r="T49" s="177"/>
      <c r="U49" s="177"/>
      <c r="V49" s="177"/>
      <c r="W49" s="177"/>
    </row>
    <row r="50" spans="1:15" ht="13.5" customHeight="1" hidden="1">
      <c r="A50" s="98">
        <v>31</v>
      </c>
      <c r="B50" s="105">
        <v>90003</v>
      </c>
      <c r="C50" s="98">
        <v>6069</v>
      </c>
      <c r="D50" s="49"/>
      <c r="E50" s="18"/>
      <c r="F50" s="154"/>
      <c r="G50" s="18">
        <f>F50+E50</f>
        <v>0</v>
      </c>
      <c r="H50" s="72"/>
      <c r="I50" s="18">
        <f>H50+G50</f>
        <v>0</v>
      </c>
      <c r="J50" s="72"/>
      <c r="K50" s="18">
        <f>J50+I50</f>
        <v>0</v>
      </c>
      <c r="L50" s="72"/>
      <c r="M50" s="18">
        <f>L50+K50</f>
        <v>0</v>
      </c>
      <c r="N50" s="46"/>
      <c r="O50" s="45"/>
    </row>
    <row r="51" spans="1:15" ht="13.5" customHeight="1" hidden="1">
      <c r="A51" s="98">
        <v>32</v>
      </c>
      <c r="B51" s="105">
        <v>90013</v>
      </c>
      <c r="C51" s="98">
        <v>6650</v>
      </c>
      <c r="D51" s="49" t="s">
        <v>37</v>
      </c>
      <c r="E51" s="18">
        <v>0</v>
      </c>
      <c r="F51" s="154"/>
      <c r="G51" s="18">
        <f>F51+E51</f>
        <v>0</v>
      </c>
      <c r="H51" s="72"/>
      <c r="I51" s="18">
        <f>H51+G51</f>
        <v>0</v>
      </c>
      <c r="J51" s="72"/>
      <c r="K51" s="18">
        <f>J51+I51</f>
        <v>0</v>
      </c>
      <c r="L51" s="72"/>
      <c r="M51" s="18">
        <f>L51+K51</f>
        <v>0</v>
      </c>
      <c r="N51" s="46"/>
      <c r="O51" s="45"/>
    </row>
    <row r="52" spans="1:15" ht="12.75" hidden="1">
      <c r="A52" s="98">
        <v>33</v>
      </c>
      <c r="B52" s="105">
        <v>90015</v>
      </c>
      <c r="C52" s="98">
        <v>6050</v>
      </c>
      <c r="D52" s="39" t="s">
        <v>14</v>
      </c>
      <c r="E52" s="18"/>
      <c r="F52" s="154"/>
      <c r="G52" s="18">
        <f>F52+E52</f>
        <v>0</v>
      </c>
      <c r="H52" s="72"/>
      <c r="I52" s="18">
        <f>H52+G52</f>
        <v>0</v>
      </c>
      <c r="J52" s="72"/>
      <c r="K52" s="18">
        <f>J52+I52</f>
        <v>0</v>
      </c>
      <c r="L52" s="72"/>
      <c r="M52" s="18">
        <f>L52+K52</f>
        <v>0</v>
      </c>
      <c r="N52" s="46"/>
      <c r="O52" s="45"/>
    </row>
    <row r="53" spans="1:15" ht="12.75" hidden="1">
      <c r="A53" s="98">
        <v>7</v>
      </c>
      <c r="B53" s="105">
        <v>90015</v>
      </c>
      <c r="C53" s="98">
        <v>6050</v>
      </c>
      <c r="D53" s="39" t="s">
        <v>81</v>
      </c>
      <c r="E53" s="18"/>
      <c r="F53" s="154"/>
      <c r="G53" s="18"/>
      <c r="H53" s="72"/>
      <c r="I53" s="18"/>
      <c r="J53" s="72"/>
      <c r="K53" s="18"/>
      <c r="L53" s="72"/>
      <c r="M53" s="18"/>
      <c r="N53" s="46"/>
      <c r="O53" s="45"/>
    </row>
    <row r="54" spans="1:15" ht="24" hidden="1">
      <c r="A54" s="106">
        <v>11</v>
      </c>
      <c r="B54" s="107">
        <v>90002</v>
      </c>
      <c r="C54" s="106">
        <v>6010</v>
      </c>
      <c r="D54" s="40" t="s">
        <v>76</v>
      </c>
      <c r="E54" s="18"/>
      <c r="F54" s="154"/>
      <c r="G54" s="18">
        <f>F54+E54</f>
        <v>0</v>
      </c>
      <c r="H54" s="72"/>
      <c r="I54" s="18">
        <f>H54+G54</f>
        <v>0</v>
      </c>
      <c r="J54" s="72"/>
      <c r="K54" s="18">
        <f>J54+I54</f>
        <v>0</v>
      </c>
      <c r="L54" s="72"/>
      <c r="M54" s="18">
        <f>L54+K54</f>
        <v>0</v>
      </c>
      <c r="N54" s="46"/>
      <c r="O54" s="45"/>
    </row>
    <row r="55" spans="1:15" ht="12.75">
      <c r="A55" s="106">
        <v>2</v>
      </c>
      <c r="B55" s="107">
        <v>90095</v>
      </c>
      <c r="C55" s="106">
        <v>6057</v>
      </c>
      <c r="D55" s="40" t="s">
        <v>32</v>
      </c>
      <c r="E55" s="18">
        <v>115000</v>
      </c>
      <c r="F55" s="154"/>
      <c r="G55" s="18">
        <f>F55+E55</f>
        <v>115000</v>
      </c>
      <c r="H55" s="72"/>
      <c r="I55" s="18">
        <f>H55+G55</f>
        <v>115000</v>
      </c>
      <c r="J55" s="72"/>
      <c r="K55" s="18">
        <f>J55+I55</f>
        <v>115000</v>
      </c>
      <c r="L55" s="72"/>
      <c r="M55" s="18">
        <f>L55+K55</f>
        <v>115000</v>
      </c>
      <c r="N55" s="46"/>
      <c r="O55" s="45"/>
    </row>
    <row r="56" spans="1:15" ht="13.5" thickBot="1">
      <c r="A56" s="23">
        <v>3</v>
      </c>
      <c r="B56" s="113">
        <v>90095</v>
      </c>
      <c r="C56" s="23">
        <v>6059</v>
      </c>
      <c r="D56" s="40" t="s">
        <v>32</v>
      </c>
      <c r="E56" s="18">
        <v>84969</v>
      </c>
      <c r="F56" s="154"/>
      <c r="G56" s="18">
        <f>F56+E56</f>
        <v>84969</v>
      </c>
      <c r="H56" s="72"/>
      <c r="I56" s="18">
        <f>H56+G56</f>
        <v>84969</v>
      </c>
      <c r="J56" s="72"/>
      <c r="K56" s="18">
        <f>J56+I56</f>
        <v>84969</v>
      </c>
      <c r="L56" s="72"/>
      <c r="M56" s="18">
        <f>L56+K56</f>
        <v>84969</v>
      </c>
      <c r="N56" s="46"/>
      <c r="O56" s="45"/>
    </row>
    <row r="57" spans="1:15" ht="15.75" customHeight="1" hidden="1">
      <c r="A57" s="106">
        <v>37</v>
      </c>
      <c r="B57" s="107">
        <v>90095</v>
      </c>
      <c r="C57" s="106">
        <v>6057</v>
      </c>
      <c r="D57" s="57" t="s">
        <v>39</v>
      </c>
      <c r="E57" s="18"/>
      <c r="F57" s="154"/>
      <c r="G57" s="18"/>
      <c r="H57" s="72"/>
      <c r="I57" s="18"/>
      <c r="J57" s="72"/>
      <c r="K57" s="18"/>
      <c r="L57" s="72"/>
      <c r="M57" s="18"/>
      <c r="N57" s="46"/>
      <c r="O57" s="45"/>
    </row>
    <row r="58" spans="1:15" ht="12.75" hidden="1">
      <c r="A58" s="23">
        <v>38</v>
      </c>
      <c r="B58" s="113">
        <v>90095</v>
      </c>
      <c r="C58" s="23">
        <v>6059</v>
      </c>
      <c r="D58" s="57" t="s">
        <v>38</v>
      </c>
      <c r="E58" s="18"/>
      <c r="F58" s="154"/>
      <c r="G58" s="18"/>
      <c r="H58" s="72"/>
      <c r="I58" s="18"/>
      <c r="J58" s="72"/>
      <c r="K58" s="18"/>
      <c r="L58" s="72"/>
      <c r="M58" s="18"/>
      <c r="N58" s="46"/>
      <c r="O58" s="45"/>
    </row>
    <row r="59" spans="1:15" ht="13.5" hidden="1" thickBot="1">
      <c r="A59" s="106">
        <v>12</v>
      </c>
      <c r="B59" s="107">
        <v>90015</v>
      </c>
      <c r="C59" s="106">
        <v>6050</v>
      </c>
      <c r="D59" s="40" t="s">
        <v>77</v>
      </c>
      <c r="E59" s="18"/>
      <c r="F59" s="154"/>
      <c r="G59" s="18">
        <f>E59+F59</f>
        <v>0</v>
      </c>
      <c r="H59" s="72"/>
      <c r="I59" s="18">
        <f>G59+H59</f>
        <v>0</v>
      </c>
      <c r="J59" s="72"/>
      <c r="K59" s="18">
        <f>I59+J59</f>
        <v>0</v>
      </c>
      <c r="L59" s="72"/>
      <c r="M59" s="18">
        <f>K59+L59</f>
        <v>0</v>
      </c>
      <c r="N59" s="46"/>
      <c r="O59" s="45"/>
    </row>
    <row r="60" spans="1:16" ht="13.5" thickBot="1">
      <c r="A60" s="103" t="s">
        <v>65</v>
      </c>
      <c r="B60" s="109"/>
      <c r="C60" s="103"/>
      <c r="D60" s="50"/>
      <c r="E60" s="15">
        <f>SUM(E48:E58)</f>
        <v>199969</v>
      </c>
      <c r="F60" s="157">
        <f>SUM(F48:F58)</f>
        <v>0</v>
      </c>
      <c r="G60" s="15">
        <f>SUM(G48:G58)</f>
        <v>199969</v>
      </c>
      <c r="H60" s="67">
        <f>SUM(H48:H58)</f>
        <v>0</v>
      </c>
      <c r="I60" s="15">
        <f>SUM(I48:I59)</f>
        <v>199969</v>
      </c>
      <c r="J60" s="67">
        <f>SUM(J48:J58)</f>
        <v>0</v>
      </c>
      <c r="K60" s="15">
        <f>SUM(K48:K59)</f>
        <v>199969</v>
      </c>
      <c r="L60" s="67">
        <f>SUM(L48:L58)</f>
        <v>0</v>
      </c>
      <c r="M60" s="15">
        <f>SUM(M48:M59)</f>
        <v>199969</v>
      </c>
      <c r="N60" s="44"/>
      <c r="O60" s="45"/>
      <c r="P60" s="4"/>
    </row>
    <row r="61" spans="1:16" ht="30.75" customHeight="1" hidden="1">
      <c r="A61" s="181">
        <v>12</v>
      </c>
      <c r="B61" s="115">
        <v>92109</v>
      </c>
      <c r="C61" s="77">
        <v>6057</v>
      </c>
      <c r="D61" s="180" t="s">
        <v>80</v>
      </c>
      <c r="E61" s="166">
        <v>0</v>
      </c>
      <c r="F61" s="159"/>
      <c r="G61" s="19"/>
      <c r="H61" s="84"/>
      <c r="I61" s="19"/>
      <c r="J61" s="84"/>
      <c r="K61" s="19"/>
      <c r="L61" s="84"/>
      <c r="M61" s="19"/>
      <c r="N61" s="46"/>
      <c r="O61" s="45"/>
      <c r="P61" s="4"/>
    </row>
    <row r="62" spans="1:16" ht="30.75" customHeight="1" hidden="1">
      <c r="A62" s="12">
        <v>13</v>
      </c>
      <c r="B62" s="116">
        <v>92109</v>
      </c>
      <c r="C62" s="78">
        <v>6059</v>
      </c>
      <c r="D62" s="39" t="s">
        <v>80</v>
      </c>
      <c r="E62" s="18">
        <v>0</v>
      </c>
      <c r="F62" s="160"/>
      <c r="G62" s="18"/>
      <c r="H62" s="85"/>
      <c r="I62" s="18"/>
      <c r="J62" s="85"/>
      <c r="K62" s="18"/>
      <c r="L62" s="85"/>
      <c r="M62" s="18"/>
      <c r="N62" s="46"/>
      <c r="O62" s="45"/>
      <c r="P62" s="4"/>
    </row>
    <row r="63" spans="1:17" ht="24" hidden="1">
      <c r="A63" s="24">
        <v>39</v>
      </c>
      <c r="B63" s="80">
        <v>92109</v>
      </c>
      <c r="C63" s="117">
        <v>6057</v>
      </c>
      <c r="D63" s="48" t="s">
        <v>21</v>
      </c>
      <c r="E63" s="20"/>
      <c r="F63" s="161"/>
      <c r="G63" s="18">
        <f aca="true" t="shared" si="3" ref="G63:G78">F63+E63</f>
        <v>0</v>
      </c>
      <c r="H63" s="86"/>
      <c r="I63" s="18">
        <f aca="true" t="shared" si="4" ref="I63:I69">H63+G63</f>
        <v>0</v>
      </c>
      <c r="J63" s="86"/>
      <c r="K63" s="18">
        <f aca="true" t="shared" si="5" ref="K63:K69">J63+I63</f>
        <v>0</v>
      </c>
      <c r="L63" s="86"/>
      <c r="M63" s="18">
        <f>L63+K63</f>
        <v>0</v>
      </c>
      <c r="N63" s="46"/>
      <c r="O63" s="45"/>
      <c r="P63" s="4"/>
      <c r="Q63" s="7"/>
    </row>
    <row r="64" spans="1:17" ht="27.75" customHeight="1" hidden="1">
      <c r="A64" s="12">
        <v>40</v>
      </c>
      <c r="B64" s="81">
        <v>92109</v>
      </c>
      <c r="C64" s="118">
        <v>6059</v>
      </c>
      <c r="D64" s="39" t="s">
        <v>21</v>
      </c>
      <c r="E64" s="26"/>
      <c r="F64" s="162"/>
      <c r="G64" s="18">
        <f t="shared" si="3"/>
        <v>0</v>
      </c>
      <c r="H64" s="87"/>
      <c r="I64" s="18">
        <f t="shared" si="4"/>
        <v>0</v>
      </c>
      <c r="J64" s="87"/>
      <c r="K64" s="18">
        <f t="shared" si="5"/>
        <v>0</v>
      </c>
      <c r="L64" s="87"/>
      <c r="M64" s="18">
        <f>L64+K64</f>
        <v>0</v>
      </c>
      <c r="N64" s="46"/>
      <c r="O64" s="45"/>
      <c r="P64" s="27"/>
      <c r="Q64" s="27"/>
    </row>
    <row r="65" spans="1:17" ht="27.75" customHeight="1" hidden="1">
      <c r="A65" s="12">
        <v>41</v>
      </c>
      <c r="B65" s="81">
        <v>92109</v>
      </c>
      <c r="C65" s="118">
        <v>6067</v>
      </c>
      <c r="D65" s="39" t="s">
        <v>47</v>
      </c>
      <c r="E65" s="26"/>
      <c r="F65" s="162"/>
      <c r="G65" s="18">
        <f t="shared" si="3"/>
        <v>0</v>
      </c>
      <c r="H65" s="87"/>
      <c r="I65" s="18">
        <f t="shared" si="4"/>
        <v>0</v>
      </c>
      <c r="J65" s="87"/>
      <c r="K65" s="18">
        <f t="shared" si="5"/>
        <v>0</v>
      </c>
      <c r="L65" s="87"/>
      <c r="M65" s="18">
        <f>L65+K65</f>
        <v>0</v>
      </c>
      <c r="N65" s="46"/>
      <c r="O65" s="45"/>
      <c r="P65" s="16"/>
      <c r="Q65" s="27"/>
    </row>
    <row r="66" spans="1:17" ht="27.75" customHeight="1" hidden="1">
      <c r="A66" s="23">
        <v>42</v>
      </c>
      <c r="B66" s="82">
        <v>92109</v>
      </c>
      <c r="C66" s="119">
        <v>6069</v>
      </c>
      <c r="D66" s="39" t="s">
        <v>47</v>
      </c>
      <c r="E66" s="26"/>
      <c r="F66" s="162"/>
      <c r="G66" s="18">
        <f t="shared" si="3"/>
        <v>0</v>
      </c>
      <c r="H66" s="87"/>
      <c r="I66" s="18">
        <f t="shared" si="4"/>
        <v>0</v>
      </c>
      <c r="J66" s="87"/>
      <c r="K66" s="18">
        <f t="shared" si="5"/>
        <v>0</v>
      </c>
      <c r="L66" s="87"/>
      <c r="M66" s="18">
        <f>L66+K66</f>
        <v>0</v>
      </c>
      <c r="N66" s="46"/>
      <c r="O66" s="45"/>
      <c r="P66" s="16"/>
      <c r="Q66" s="16"/>
    </row>
    <row r="67" spans="1:17" ht="15.75" customHeight="1" hidden="1">
      <c r="A67" s="12">
        <v>13</v>
      </c>
      <c r="B67" s="81">
        <v>92109</v>
      </c>
      <c r="C67" s="118">
        <v>6050</v>
      </c>
      <c r="D67" s="48" t="s">
        <v>85</v>
      </c>
      <c r="E67" s="18"/>
      <c r="F67" s="160"/>
      <c r="G67" s="18">
        <f t="shared" si="3"/>
        <v>0</v>
      </c>
      <c r="H67" s="85"/>
      <c r="I67" s="18">
        <f t="shared" si="4"/>
        <v>0</v>
      </c>
      <c r="J67" s="85"/>
      <c r="K67" s="18">
        <v>0</v>
      </c>
      <c r="L67" s="85"/>
      <c r="M67" s="18">
        <f>K67+L67</f>
        <v>0</v>
      </c>
      <c r="N67" s="46"/>
      <c r="O67" s="45"/>
      <c r="P67" s="16"/>
      <c r="Q67" s="16"/>
    </row>
    <row r="68" spans="1:17" ht="27.75" customHeight="1" hidden="1">
      <c r="A68" s="12">
        <v>44</v>
      </c>
      <c r="B68" s="81">
        <v>92109</v>
      </c>
      <c r="C68" s="118">
        <v>6057</v>
      </c>
      <c r="D68" s="39" t="s">
        <v>45</v>
      </c>
      <c r="E68" s="18"/>
      <c r="F68" s="160"/>
      <c r="G68" s="18">
        <f t="shared" si="3"/>
        <v>0</v>
      </c>
      <c r="H68" s="85"/>
      <c r="I68" s="18">
        <f t="shared" si="4"/>
        <v>0</v>
      </c>
      <c r="J68" s="85"/>
      <c r="K68" s="18">
        <f t="shared" si="5"/>
        <v>0</v>
      </c>
      <c r="L68" s="85"/>
      <c r="M68" s="18">
        <f>L68+K68</f>
        <v>0</v>
      </c>
      <c r="N68" s="46"/>
      <c r="O68" s="45"/>
      <c r="P68" s="16"/>
      <c r="Q68" s="16"/>
    </row>
    <row r="69" spans="1:17" ht="27.75" customHeight="1" hidden="1">
      <c r="A69" s="23">
        <v>45</v>
      </c>
      <c r="B69" s="81">
        <v>92109</v>
      </c>
      <c r="C69" s="118">
        <v>6059</v>
      </c>
      <c r="D69" s="39" t="s">
        <v>45</v>
      </c>
      <c r="E69" s="18"/>
      <c r="F69" s="160"/>
      <c r="G69" s="18">
        <f t="shared" si="3"/>
        <v>0</v>
      </c>
      <c r="H69" s="85"/>
      <c r="I69" s="18">
        <f t="shared" si="4"/>
        <v>0</v>
      </c>
      <c r="J69" s="85"/>
      <c r="K69" s="18">
        <f t="shared" si="5"/>
        <v>0</v>
      </c>
      <c r="L69" s="85"/>
      <c r="M69" s="18">
        <f>L69+K69</f>
        <v>0</v>
      </c>
      <c r="N69" s="46"/>
      <c r="O69" s="45"/>
      <c r="P69" s="16"/>
      <c r="Q69" s="16"/>
    </row>
    <row r="70" spans="1:17" ht="24" customHeight="1" hidden="1">
      <c r="A70" s="12">
        <v>46</v>
      </c>
      <c r="B70" s="81">
        <v>92109</v>
      </c>
      <c r="C70" s="118">
        <v>6057</v>
      </c>
      <c r="D70" s="39" t="s">
        <v>46</v>
      </c>
      <c r="E70" s="18"/>
      <c r="F70" s="160"/>
      <c r="G70" s="18"/>
      <c r="H70" s="85"/>
      <c r="I70" s="18"/>
      <c r="J70" s="85"/>
      <c r="K70" s="18"/>
      <c r="L70" s="85"/>
      <c r="M70" s="18"/>
      <c r="N70" s="46"/>
      <c r="O70" s="45"/>
      <c r="P70" s="16"/>
      <c r="Q70" s="16"/>
    </row>
    <row r="71" spans="1:17" ht="25.5" customHeight="1" hidden="1" thickBot="1">
      <c r="A71" s="12">
        <v>47</v>
      </c>
      <c r="B71" s="81">
        <v>92109</v>
      </c>
      <c r="C71" s="118">
        <v>6059</v>
      </c>
      <c r="D71" s="39" t="s">
        <v>46</v>
      </c>
      <c r="E71" s="18"/>
      <c r="F71" s="160"/>
      <c r="G71" s="94"/>
      <c r="H71" s="85"/>
      <c r="I71" s="94"/>
      <c r="J71" s="85"/>
      <c r="K71" s="94"/>
      <c r="L71" s="85"/>
      <c r="M71" s="94"/>
      <c r="N71" s="46"/>
      <c r="O71" s="43"/>
      <c r="P71" s="16"/>
      <c r="Q71" s="16"/>
    </row>
    <row r="72" spans="1:17" ht="26.25" customHeight="1" hidden="1" thickBot="1">
      <c r="A72" s="12">
        <v>12</v>
      </c>
      <c r="B72" s="81">
        <v>92116</v>
      </c>
      <c r="C72" s="78">
        <v>6057</v>
      </c>
      <c r="D72" s="39" t="s">
        <v>50</v>
      </c>
      <c r="E72" s="26"/>
      <c r="F72" s="162"/>
      <c r="G72" s="19"/>
      <c r="H72" s="87"/>
      <c r="I72" s="19"/>
      <c r="J72" s="87"/>
      <c r="K72" s="19">
        <f>J72+I72</f>
        <v>0</v>
      </c>
      <c r="L72" s="87"/>
      <c r="M72" s="19">
        <f>L72+K72</f>
        <v>0</v>
      </c>
      <c r="N72" s="22"/>
      <c r="O72" s="43"/>
      <c r="P72" s="16"/>
      <c r="Q72" s="16"/>
    </row>
    <row r="73" spans="1:17" ht="27.75" customHeight="1" hidden="1" thickBot="1">
      <c r="A73" s="28">
        <v>12</v>
      </c>
      <c r="B73" s="83">
        <v>92116</v>
      </c>
      <c r="C73" s="79">
        <v>6059</v>
      </c>
      <c r="D73" s="40" t="s">
        <v>50</v>
      </c>
      <c r="E73" s="167"/>
      <c r="F73" s="163"/>
      <c r="G73" s="25"/>
      <c r="H73" s="88"/>
      <c r="I73" s="19"/>
      <c r="J73" s="88">
        <v>0</v>
      </c>
      <c r="K73" s="19">
        <v>0</v>
      </c>
      <c r="L73" s="88">
        <v>0</v>
      </c>
      <c r="M73" s="19">
        <v>0</v>
      </c>
      <c r="N73" s="22"/>
      <c r="O73" s="43"/>
      <c r="P73" s="178"/>
      <c r="Q73" s="16"/>
    </row>
    <row r="74" spans="1:17" ht="27.75" customHeight="1" hidden="1" thickBot="1">
      <c r="A74" s="11">
        <v>51</v>
      </c>
      <c r="B74" s="56">
        <v>92116</v>
      </c>
      <c r="C74" s="42">
        <v>6060</v>
      </c>
      <c r="D74" s="40" t="s">
        <v>59</v>
      </c>
      <c r="E74" s="168"/>
      <c r="F74" s="153"/>
      <c r="G74" s="20">
        <f t="shared" si="3"/>
        <v>0</v>
      </c>
      <c r="H74" s="76"/>
      <c r="I74" s="20">
        <f>H74+G74</f>
        <v>0</v>
      </c>
      <c r="J74" s="76"/>
      <c r="K74" s="20">
        <f>J74+I74</f>
        <v>0</v>
      </c>
      <c r="L74" s="76"/>
      <c r="M74" s="20">
        <f>L74+K74</f>
        <v>0</v>
      </c>
      <c r="N74" s="46"/>
      <c r="O74" s="45"/>
      <c r="P74" s="16"/>
      <c r="Q74" s="16"/>
    </row>
    <row r="75" spans="1:17" ht="13.5" hidden="1" thickBot="1">
      <c r="A75" s="103" t="s">
        <v>12</v>
      </c>
      <c r="B75" s="109"/>
      <c r="C75" s="103"/>
      <c r="D75" s="50"/>
      <c r="E75" s="15">
        <f aca="true" t="shared" si="6" ref="E75:K75">SUM(E61:E74)</f>
        <v>0</v>
      </c>
      <c r="F75" s="157">
        <f t="shared" si="6"/>
        <v>0</v>
      </c>
      <c r="G75" s="15">
        <f t="shared" si="6"/>
        <v>0</v>
      </c>
      <c r="H75" s="67">
        <f t="shared" si="6"/>
        <v>0</v>
      </c>
      <c r="I75" s="15">
        <f t="shared" si="6"/>
        <v>0</v>
      </c>
      <c r="J75" s="67">
        <f t="shared" si="6"/>
        <v>0</v>
      </c>
      <c r="K75" s="15">
        <f t="shared" si="6"/>
        <v>0</v>
      </c>
      <c r="L75" s="67">
        <f>SUM(L61:L74)</f>
        <v>0</v>
      </c>
      <c r="M75" s="15">
        <f>SUM(M61:M74)</f>
        <v>0</v>
      </c>
      <c r="N75" s="44"/>
      <c r="O75" s="45"/>
      <c r="P75" s="16"/>
      <c r="Q75" s="16"/>
    </row>
    <row r="76" spans="1:15" ht="12.75" hidden="1">
      <c r="A76" s="97">
        <v>52</v>
      </c>
      <c r="B76" s="114">
        <v>92601</v>
      </c>
      <c r="C76" s="97">
        <v>6050</v>
      </c>
      <c r="D76" s="59" t="s">
        <v>15</v>
      </c>
      <c r="E76" s="18"/>
      <c r="F76" s="154"/>
      <c r="G76" s="18">
        <f t="shared" si="3"/>
        <v>0</v>
      </c>
      <c r="H76" s="72"/>
      <c r="I76" s="18">
        <f>H76+G76</f>
        <v>0</v>
      </c>
      <c r="J76" s="72"/>
      <c r="K76" s="18">
        <f>J76+I76</f>
        <v>0</v>
      </c>
      <c r="L76" s="72"/>
      <c r="M76" s="18">
        <f>L76+K76</f>
        <v>0</v>
      </c>
      <c r="N76" s="46"/>
      <c r="O76" s="45"/>
    </row>
    <row r="77" spans="1:15" ht="24" hidden="1">
      <c r="A77" s="101">
        <v>53</v>
      </c>
      <c r="B77" s="120">
        <v>92601</v>
      </c>
      <c r="C77" s="101">
        <v>6050</v>
      </c>
      <c r="D77" s="60" t="s">
        <v>23</v>
      </c>
      <c r="E77" s="18"/>
      <c r="F77" s="154"/>
      <c r="G77" s="18">
        <f t="shared" si="3"/>
        <v>0</v>
      </c>
      <c r="H77" s="72"/>
      <c r="I77" s="18">
        <f>H77+G77</f>
        <v>0</v>
      </c>
      <c r="J77" s="72"/>
      <c r="K77" s="18">
        <f>J77+I77</f>
        <v>0</v>
      </c>
      <c r="L77" s="72"/>
      <c r="M77" s="18">
        <f>L77+K77</f>
        <v>0</v>
      </c>
      <c r="N77" s="46"/>
      <c r="O77" s="45"/>
    </row>
    <row r="78" spans="1:15" ht="12.75" hidden="1">
      <c r="A78" s="106">
        <v>14</v>
      </c>
      <c r="B78" s="107">
        <v>92601</v>
      </c>
      <c r="C78" s="106">
        <v>6050</v>
      </c>
      <c r="D78" s="61" t="s">
        <v>34</v>
      </c>
      <c r="E78" s="18"/>
      <c r="F78" s="154"/>
      <c r="G78" s="18">
        <f t="shared" si="3"/>
        <v>0</v>
      </c>
      <c r="H78" s="72"/>
      <c r="I78" s="18">
        <f>H78+G78</f>
        <v>0</v>
      </c>
      <c r="J78" s="72"/>
      <c r="K78" s="18">
        <f>J78+I78</f>
        <v>0</v>
      </c>
      <c r="L78" s="72"/>
      <c r="M78" s="18">
        <f>L78+K78</f>
        <v>0</v>
      </c>
      <c r="N78" s="46"/>
      <c r="O78" s="45"/>
    </row>
    <row r="79" spans="1:15" ht="15.75" customHeight="1" hidden="1" thickBot="1">
      <c r="A79" s="106">
        <v>55</v>
      </c>
      <c r="B79" s="107">
        <v>92605</v>
      </c>
      <c r="C79" s="106">
        <v>6060</v>
      </c>
      <c r="D79" s="61" t="s">
        <v>43</v>
      </c>
      <c r="E79" s="18"/>
      <c r="F79" s="154"/>
      <c r="G79" s="18"/>
      <c r="H79" s="72"/>
      <c r="I79" s="18"/>
      <c r="J79" s="72"/>
      <c r="K79" s="18"/>
      <c r="L79" s="72"/>
      <c r="M79" s="18"/>
      <c r="N79" s="46"/>
      <c r="O79" s="45"/>
    </row>
    <row r="80" spans="1:15" ht="13.5" hidden="1" thickBot="1">
      <c r="A80" s="121" t="s">
        <v>10</v>
      </c>
      <c r="B80" s="122"/>
      <c r="C80" s="121"/>
      <c r="D80" s="62"/>
      <c r="E80" s="15">
        <f>SUM(E72:E79)</f>
        <v>0</v>
      </c>
      <c r="F80" s="157">
        <f>SUM(F72:F79)</f>
        <v>0</v>
      </c>
      <c r="G80" s="15">
        <f aca="true" t="shared" si="7" ref="G80:M80">SUM(G76:G79)</f>
        <v>0</v>
      </c>
      <c r="H80" s="67">
        <f t="shared" si="7"/>
        <v>0</v>
      </c>
      <c r="I80" s="15">
        <f t="shared" si="7"/>
        <v>0</v>
      </c>
      <c r="J80" s="67">
        <f t="shared" si="7"/>
        <v>0</v>
      </c>
      <c r="K80" s="15">
        <f t="shared" si="7"/>
        <v>0</v>
      </c>
      <c r="L80" s="67">
        <f t="shared" si="7"/>
        <v>0</v>
      </c>
      <c r="M80" s="15">
        <f t="shared" si="7"/>
        <v>0</v>
      </c>
      <c r="N80" s="44"/>
      <c r="O80" s="45"/>
    </row>
    <row r="81" spans="1:16" ht="21.75" customHeight="1" thickBot="1">
      <c r="A81" s="123" t="s">
        <v>11</v>
      </c>
      <c r="B81" s="124"/>
      <c r="C81" s="123"/>
      <c r="D81" s="63"/>
      <c r="E81" s="71">
        <f>E15+E29+E33+E36+E42+E47+E60+E75+E80</f>
        <v>293360</v>
      </c>
      <c r="F81" s="164">
        <f>F15+F29+F33+F36+F42+F47+F60+F75+F80</f>
        <v>0</v>
      </c>
      <c r="G81" s="71">
        <f>G15+G29+G33+G36+G42+G47+G60+G75+G80</f>
        <v>199969</v>
      </c>
      <c r="H81" s="70">
        <f>H15+H29+H33+H36+H42+H47+H60+H75+H80</f>
        <v>0</v>
      </c>
      <c r="I81" s="71">
        <f>I15+I29+I33+I36+I42+I47+I60+I75+I80</f>
        <v>199969</v>
      </c>
      <c r="J81" s="70">
        <f>J15+J42</f>
        <v>0</v>
      </c>
      <c r="K81" s="71">
        <f>K15+K29+K33+K36+K42+K47+K60+K75+K80</f>
        <v>199969</v>
      </c>
      <c r="L81" s="71">
        <f>L15+L29+L33+L36+L42+L47+L60+L75+L80</f>
        <v>0</v>
      </c>
      <c r="M81" s="71">
        <f>M15+M29+M33+M36+M42+M47+M60+M75+M80</f>
        <v>199969</v>
      </c>
      <c r="N81" s="44"/>
      <c r="O81" s="45"/>
      <c r="P81" s="14"/>
    </row>
    <row r="82" spans="1:16" ht="12.75">
      <c r="A82" s="125"/>
      <c r="B82" s="125"/>
      <c r="C82" s="125"/>
      <c r="D82" s="89"/>
      <c r="E82" s="90"/>
      <c r="F82" s="90"/>
      <c r="G82" s="90"/>
      <c r="H82" s="90"/>
      <c r="I82" s="90"/>
      <c r="J82" s="90"/>
      <c r="K82" s="90"/>
      <c r="L82" s="90"/>
      <c r="M82" s="90"/>
      <c r="N82" s="44"/>
      <c r="O82" s="45"/>
      <c r="P82" s="14"/>
    </row>
    <row r="83" spans="1:16" ht="23.25" customHeight="1">
      <c r="A83" s="125"/>
      <c r="B83" s="125"/>
      <c r="C83" s="125"/>
      <c r="D83" s="89"/>
      <c r="E83" s="90"/>
      <c r="F83" s="90"/>
      <c r="G83" s="91" t="s">
        <v>78</v>
      </c>
      <c r="H83" s="91"/>
      <c r="I83" s="91" t="s">
        <v>78</v>
      </c>
      <c r="J83" s="91"/>
      <c r="K83" s="91" t="s">
        <v>78</v>
      </c>
      <c r="L83" s="91"/>
      <c r="M83" s="91" t="s">
        <v>78</v>
      </c>
      <c r="N83" s="44"/>
      <c r="O83" s="45"/>
      <c r="P83" s="14"/>
    </row>
    <row r="84" spans="1:23" ht="166.5" customHeight="1" hidden="1">
      <c r="A84" s="126"/>
      <c r="B84" s="127"/>
      <c r="C84" s="127"/>
      <c r="E84" s="128"/>
      <c r="F84" s="128"/>
      <c r="G84" s="128"/>
      <c r="H84" s="128"/>
      <c r="I84" s="128"/>
      <c r="J84" s="128"/>
      <c r="K84" s="128"/>
      <c r="L84" s="128"/>
      <c r="M84" s="128"/>
      <c r="N84" s="45"/>
      <c r="O84" s="45"/>
      <c r="P84" s="14"/>
      <c r="Q84" s="7"/>
      <c r="R84" s="7"/>
      <c r="S84" s="7"/>
      <c r="T84" s="7"/>
      <c r="U84" s="7"/>
      <c r="V84" s="7"/>
      <c r="W84" s="7"/>
    </row>
    <row r="85" spans="1:23" ht="13.5" thickBot="1">
      <c r="A85" s="129" t="s">
        <v>68</v>
      </c>
      <c r="B85" s="127"/>
      <c r="C85" s="127"/>
      <c r="E85" s="128"/>
      <c r="F85" s="128"/>
      <c r="G85" s="128"/>
      <c r="H85" s="128"/>
      <c r="I85" s="128"/>
      <c r="J85" s="128"/>
      <c r="K85" s="128"/>
      <c r="L85" s="128"/>
      <c r="M85" s="128"/>
      <c r="N85" s="45"/>
      <c r="O85" s="45"/>
      <c r="P85" s="14"/>
      <c r="Q85" s="7"/>
      <c r="R85" s="7"/>
      <c r="S85" s="7"/>
      <c r="T85" s="7"/>
      <c r="U85" s="7"/>
      <c r="V85" s="7"/>
      <c r="W85" s="7"/>
    </row>
    <row r="86" spans="1:23" ht="24.75" thickBot="1">
      <c r="A86" s="130" t="s">
        <v>0</v>
      </c>
      <c r="B86" s="186" t="s">
        <v>1</v>
      </c>
      <c r="C86" s="41" t="s">
        <v>2</v>
      </c>
      <c r="D86" s="47" t="s">
        <v>3</v>
      </c>
      <c r="E86" s="17" t="s">
        <v>89</v>
      </c>
      <c r="F86" s="169"/>
      <c r="G86" s="17" t="s">
        <v>89</v>
      </c>
      <c r="H86" s="21"/>
      <c r="I86" s="17" t="s">
        <v>89</v>
      </c>
      <c r="J86" s="21"/>
      <c r="K86" s="17" t="s">
        <v>89</v>
      </c>
      <c r="L86" s="21"/>
      <c r="M86" s="17" t="s">
        <v>89</v>
      </c>
      <c r="N86" s="45"/>
      <c r="O86" s="45"/>
      <c r="P86" s="14"/>
      <c r="Q86" s="7"/>
      <c r="R86" s="7"/>
      <c r="S86" s="7"/>
      <c r="T86" s="7"/>
      <c r="U86" s="7"/>
      <c r="V86" s="7"/>
      <c r="W86" s="7"/>
    </row>
    <row r="87" spans="1:23" ht="24">
      <c r="A87" s="106">
        <v>1</v>
      </c>
      <c r="B87" s="187">
        <v>60016</v>
      </c>
      <c r="C87" s="106">
        <v>6050</v>
      </c>
      <c r="D87" s="40" t="s">
        <v>90</v>
      </c>
      <c r="E87" s="20">
        <v>5055</v>
      </c>
      <c r="F87" s="183"/>
      <c r="G87" s="182"/>
      <c r="H87" s="21"/>
      <c r="I87" s="182"/>
      <c r="J87" s="21"/>
      <c r="K87" s="182"/>
      <c r="L87" s="21"/>
      <c r="M87" s="182"/>
      <c r="N87" s="45"/>
      <c r="O87" s="45"/>
      <c r="P87" s="14"/>
      <c r="Q87" s="7"/>
      <c r="R87" s="7"/>
      <c r="S87" s="7"/>
      <c r="T87" s="7"/>
      <c r="U87" s="7"/>
      <c r="V87" s="7"/>
      <c r="W87" s="7"/>
    </row>
    <row r="88" spans="1:23" ht="24" customHeight="1">
      <c r="A88" s="106">
        <v>2</v>
      </c>
      <c r="B88" s="187">
        <v>60016</v>
      </c>
      <c r="C88" s="106">
        <v>6050</v>
      </c>
      <c r="D88" s="40" t="s">
        <v>91</v>
      </c>
      <c r="E88" s="20">
        <v>6009</v>
      </c>
      <c r="F88" s="183"/>
      <c r="G88" s="182"/>
      <c r="H88" s="21"/>
      <c r="I88" s="182"/>
      <c r="J88" s="21"/>
      <c r="K88" s="182"/>
      <c r="L88" s="21"/>
      <c r="M88" s="182"/>
      <c r="N88" s="45"/>
      <c r="O88" s="45"/>
      <c r="P88" s="14"/>
      <c r="Q88" s="7"/>
      <c r="R88" s="7"/>
      <c r="S88" s="7"/>
      <c r="T88" s="7"/>
      <c r="U88" s="7"/>
      <c r="V88" s="7"/>
      <c r="W88" s="7"/>
    </row>
    <row r="89" spans="1:23" ht="17.25" customHeight="1">
      <c r="A89" s="106">
        <v>3</v>
      </c>
      <c r="B89" s="187">
        <v>60016</v>
      </c>
      <c r="C89" s="106">
        <v>6050</v>
      </c>
      <c r="D89" s="40" t="s">
        <v>96</v>
      </c>
      <c r="E89" s="20">
        <v>17337</v>
      </c>
      <c r="F89" s="183"/>
      <c r="G89" s="182"/>
      <c r="H89" s="21"/>
      <c r="I89" s="182"/>
      <c r="J89" s="21"/>
      <c r="K89" s="182"/>
      <c r="L89" s="21"/>
      <c r="M89" s="182"/>
      <c r="N89" s="45"/>
      <c r="O89" s="45"/>
      <c r="P89" s="14"/>
      <c r="Q89" s="7"/>
      <c r="R89" s="7"/>
      <c r="S89" s="7"/>
      <c r="T89" s="7"/>
      <c r="U89" s="7"/>
      <c r="V89" s="7"/>
      <c r="W89" s="7"/>
    </row>
    <row r="90" spans="1:23" ht="18.75" customHeight="1" thickBot="1">
      <c r="A90" s="188">
        <v>4</v>
      </c>
      <c r="B90" s="189">
        <v>60016</v>
      </c>
      <c r="C90" s="106">
        <v>6060</v>
      </c>
      <c r="D90" s="40" t="s">
        <v>95</v>
      </c>
      <c r="E90" s="20">
        <v>5000</v>
      </c>
      <c r="F90" s="183"/>
      <c r="G90" s="182"/>
      <c r="H90" s="21"/>
      <c r="I90" s="182"/>
      <c r="J90" s="21"/>
      <c r="K90" s="182"/>
      <c r="L90" s="21"/>
      <c r="M90" s="182"/>
      <c r="N90" s="45"/>
      <c r="O90" s="45"/>
      <c r="P90" s="14"/>
      <c r="Q90" s="7"/>
      <c r="R90" s="7"/>
      <c r="S90" s="7"/>
      <c r="T90" s="7"/>
      <c r="U90" s="7"/>
      <c r="V90" s="7"/>
      <c r="W90" s="7"/>
    </row>
    <row r="91" spans="1:23" ht="15.75" customHeight="1" thickBot="1">
      <c r="A91" s="103" t="s">
        <v>6</v>
      </c>
      <c r="B91" s="109"/>
      <c r="C91" s="103"/>
      <c r="D91" s="50"/>
      <c r="E91" s="15">
        <f>SUM(E87:E90)</f>
        <v>33401</v>
      </c>
      <c r="F91" s="183"/>
      <c r="G91" s="182"/>
      <c r="H91" s="21"/>
      <c r="I91" s="182"/>
      <c r="J91" s="21"/>
      <c r="K91" s="182"/>
      <c r="L91" s="21"/>
      <c r="M91" s="182"/>
      <c r="N91" s="45"/>
      <c r="O91" s="45"/>
      <c r="P91" s="14"/>
      <c r="Q91" s="7"/>
      <c r="R91" s="7"/>
      <c r="S91" s="7"/>
      <c r="T91" s="7"/>
      <c r="U91" s="7"/>
      <c r="V91" s="7"/>
      <c r="W91" s="7"/>
    </row>
    <row r="92" spans="1:23" ht="12.75">
      <c r="A92" s="192">
        <v>5</v>
      </c>
      <c r="B92" s="193">
        <v>90015</v>
      </c>
      <c r="C92" s="190">
        <v>6050</v>
      </c>
      <c r="D92" s="40" t="s">
        <v>92</v>
      </c>
      <c r="E92" s="20">
        <v>10320</v>
      </c>
      <c r="F92" s="183"/>
      <c r="G92" s="182"/>
      <c r="H92" s="21"/>
      <c r="I92" s="182"/>
      <c r="J92" s="21"/>
      <c r="K92" s="182"/>
      <c r="L92" s="21"/>
      <c r="M92" s="182"/>
      <c r="N92" s="45"/>
      <c r="O92" s="45"/>
      <c r="P92" s="14"/>
      <c r="Q92" s="7"/>
      <c r="R92" s="7"/>
      <c r="S92" s="7"/>
      <c r="T92" s="7"/>
      <c r="U92" s="7"/>
      <c r="V92" s="7"/>
      <c r="W92" s="7"/>
    </row>
    <row r="93" spans="1:17" ht="12.75">
      <c r="A93" s="106">
        <v>6</v>
      </c>
      <c r="B93" s="187">
        <v>90015</v>
      </c>
      <c r="C93" s="190">
        <v>6050</v>
      </c>
      <c r="D93" s="40" t="s">
        <v>93</v>
      </c>
      <c r="E93" s="20">
        <v>5000</v>
      </c>
      <c r="F93" s="170"/>
      <c r="G93" s="20"/>
      <c r="H93" s="22"/>
      <c r="I93" s="20"/>
      <c r="J93" s="22"/>
      <c r="K93" s="20"/>
      <c r="L93" s="22"/>
      <c r="M93" s="20"/>
      <c r="Q93" s="7"/>
    </row>
    <row r="94" spans="1:16" ht="12.75">
      <c r="A94" s="98">
        <v>7</v>
      </c>
      <c r="B94" s="194">
        <v>90015</v>
      </c>
      <c r="C94" s="191">
        <v>6050</v>
      </c>
      <c r="D94" s="39" t="s">
        <v>94</v>
      </c>
      <c r="E94" s="18">
        <v>5000</v>
      </c>
      <c r="F94" s="92"/>
      <c r="G94" s="18"/>
      <c r="H94" s="22"/>
      <c r="I94" s="18"/>
      <c r="J94" s="22"/>
      <c r="K94" s="18"/>
      <c r="L94" s="22"/>
      <c r="M94" s="18"/>
      <c r="P94" s="7"/>
    </row>
    <row r="95" spans="1:13" ht="24">
      <c r="A95" s="98">
        <v>8</v>
      </c>
      <c r="B95" s="194">
        <v>90015</v>
      </c>
      <c r="C95" s="191">
        <v>6050</v>
      </c>
      <c r="D95" s="39" t="s">
        <v>99</v>
      </c>
      <c r="E95" s="18">
        <v>8000</v>
      </c>
      <c r="F95" s="92"/>
      <c r="G95" s="168"/>
      <c r="H95" s="22"/>
      <c r="I95" s="168"/>
      <c r="J95" s="22"/>
      <c r="K95" s="168"/>
      <c r="L95" s="22"/>
      <c r="M95" s="168"/>
    </row>
    <row r="96" spans="1:16" ht="12.75">
      <c r="A96" s="98">
        <v>9</v>
      </c>
      <c r="B96" s="194">
        <v>90095</v>
      </c>
      <c r="C96" s="191">
        <v>6060</v>
      </c>
      <c r="D96" s="39" t="s">
        <v>97</v>
      </c>
      <c r="E96" s="18">
        <v>8559</v>
      </c>
      <c r="F96" s="92"/>
      <c r="G96" s="168"/>
      <c r="H96" s="22"/>
      <c r="I96" s="168"/>
      <c r="J96" s="22"/>
      <c r="K96" s="168"/>
      <c r="L96" s="22"/>
      <c r="M96" s="168"/>
      <c r="P96" s="7"/>
    </row>
    <row r="97" spans="1:13" ht="24.75" thickBot="1">
      <c r="A97" s="106">
        <v>10</v>
      </c>
      <c r="B97" s="187">
        <v>90095</v>
      </c>
      <c r="C97" s="190">
        <v>6060</v>
      </c>
      <c r="D97" s="40" t="s">
        <v>101</v>
      </c>
      <c r="E97" s="94">
        <v>22337</v>
      </c>
      <c r="F97" s="92"/>
      <c r="G97" s="168"/>
      <c r="H97" s="22"/>
      <c r="I97" s="168"/>
      <c r="J97" s="22"/>
      <c r="K97" s="168"/>
      <c r="L97" s="22"/>
      <c r="M97" s="168"/>
    </row>
    <row r="98" spans="1:17" ht="13.5" thickBot="1">
      <c r="A98" s="103" t="s">
        <v>65</v>
      </c>
      <c r="B98" s="109"/>
      <c r="C98" s="103"/>
      <c r="D98" s="50"/>
      <c r="E98" s="15">
        <f>SUM(E92:E97)</f>
        <v>59216</v>
      </c>
      <c r="F98" s="171"/>
      <c r="G98" s="15">
        <f>SUM(G93:G94)</f>
        <v>0</v>
      </c>
      <c r="H98" s="135"/>
      <c r="I98" s="15">
        <f>SUM(I93:I94)</f>
        <v>0</v>
      </c>
      <c r="J98" s="135"/>
      <c r="K98" s="15">
        <f>SUM(K93:K94)</f>
        <v>0</v>
      </c>
      <c r="L98" s="135"/>
      <c r="M98" s="15">
        <f>SUM(M93:M94)</f>
        <v>0</v>
      </c>
      <c r="Q98" s="7"/>
    </row>
    <row r="99" spans="1:13" ht="15" customHeight="1">
      <c r="A99" s="181">
        <v>11</v>
      </c>
      <c r="B99" s="195">
        <v>92109</v>
      </c>
      <c r="C99" s="23">
        <v>6050</v>
      </c>
      <c r="D99" s="40" t="s">
        <v>98</v>
      </c>
      <c r="E99" s="93">
        <v>10208</v>
      </c>
      <c r="F99" s="172"/>
      <c r="G99" s="93"/>
      <c r="H99" s="46"/>
      <c r="I99" s="93"/>
      <c r="J99" s="46"/>
      <c r="K99" s="93"/>
      <c r="L99" s="46"/>
      <c r="M99" s="93"/>
    </row>
    <row r="100" spans="1:13" ht="15.75" customHeight="1" thickBot="1">
      <c r="A100" s="28">
        <v>12</v>
      </c>
      <c r="B100" s="83">
        <v>92109</v>
      </c>
      <c r="C100" s="23">
        <v>6050</v>
      </c>
      <c r="D100" s="40" t="s">
        <v>103</v>
      </c>
      <c r="E100" s="94">
        <v>7000</v>
      </c>
      <c r="F100" s="92"/>
      <c r="G100" s="94"/>
      <c r="H100" s="22"/>
      <c r="I100" s="94"/>
      <c r="J100" s="22"/>
      <c r="K100" s="94"/>
      <c r="L100" s="22"/>
      <c r="M100" s="94"/>
    </row>
    <row r="101" spans="1:13" ht="13.5" thickBot="1">
      <c r="A101" s="103" t="s">
        <v>12</v>
      </c>
      <c r="B101" s="109"/>
      <c r="C101" s="103"/>
      <c r="D101" s="50"/>
      <c r="E101" s="15">
        <f>SUM(E99:E100)</f>
        <v>17208</v>
      </c>
      <c r="F101" s="171"/>
      <c r="G101" s="15">
        <f>SUM(G99:G100)</f>
        <v>0</v>
      </c>
      <c r="H101" s="135"/>
      <c r="I101" s="15">
        <f>SUM(I99:I100)</f>
        <v>0</v>
      </c>
      <c r="J101" s="67">
        <f>SUM(J99:J100)</f>
        <v>0</v>
      </c>
      <c r="K101" s="15">
        <f>SUM(K99:K100)</f>
        <v>0</v>
      </c>
      <c r="L101" s="67">
        <f>SUM(L99:L100)</f>
        <v>0</v>
      </c>
      <c r="M101" s="15">
        <f>SUM(M99:M100)</f>
        <v>0</v>
      </c>
    </row>
    <row r="102" spans="1:13" ht="24.75" thickBot="1">
      <c r="A102" s="23">
        <v>13</v>
      </c>
      <c r="B102" s="82">
        <v>92605</v>
      </c>
      <c r="C102" s="119">
        <v>6050</v>
      </c>
      <c r="D102" s="40" t="s">
        <v>100</v>
      </c>
      <c r="E102" s="93">
        <v>11500</v>
      </c>
      <c r="F102" s="172"/>
      <c r="G102" s="184"/>
      <c r="H102" s="46"/>
      <c r="I102" s="184"/>
      <c r="J102" s="46"/>
      <c r="K102" s="184"/>
      <c r="L102" s="46"/>
      <c r="M102" s="184"/>
    </row>
    <row r="103" spans="1:13" ht="13.5" thickBot="1">
      <c r="A103" s="103" t="s">
        <v>73</v>
      </c>
      <c r="B103" s="109"/>
      <c r="C103" s="103"/>
      <c r="D103" s="50"/>
      <c r="E103" s="15">
        <f>E102</f>
        <v>11500</v>
      </c>
      <c r="F103" s="171"/>
      <c r="G103" s="15" t="e">
        <f>#REF!</f>
        <v>#REF!</v>
      </c>
      <c r="H103" s="135"/>
      <c r="I103" s="15" t="e">
        <f>#REF!</f>
        <v>#REF!</v>
      </c>
      <c r="J103" s="135"/>
      <c r="K103" s="15" t="e">
        <f>#REF!</f>
        <v>#REF!</v>
      </c>
      <c r="L103" s="135"/>
      <c r="M103" s="15" t="e">
        <f>#REF!</f>
        <v>#REF!</v>
      </c>
    </row>
    <row r="104" spans="1:13" ht="13.5" thickBot="1">
      <c r="A104" s="123" t="s">
        <v>11</v>
      </c>
      <c r="B104" s="124"/>
      <c r="C104" s="123"/>
      <c r="D104" s="63"/>
      <c r="E104" s="95">
        <f>E91+E98+E101+E103</f>
        <v>121325</v>
      </c>
      <c r="F104" s="173"/>
      <c r="G104" s="95" t="e">
        <f>G98+G101+G103</f>
        <v>#REF!</v>
      </c>
      <c r="H104" s="90"/>
      <c r="I104" s="95" t="e">
        <f>I98+I101+I103</f>
        <v>#REF!</v>
      </c>
      <c r="J104" s="68">
        <f>J98+J101+J103</f>
        <v>0</v>
      </c>
      <c r="K104" s="95" t="e">
        <f>K98+K101+K103</f>
        <v>#REF!</v>
      </c>
      <c r="L104" s="68">
        <f>L98+L101+L103</f>
        <v>0</v>
      </c>
      <c r="M104" s="95" t="e">
        <f>M98+M101+M103</f>
        <v>#REF!</v>
      </c>
    </row>
    <row r="105" spans="1:16" ht="22.5" customHeight="1" thickBot="1">
      <c r="A105" s="131" t="s">
        <v>67</v>
      </c>
      <c r="B105" s="132"/>
      <c r="C105" s="132"/>
      <c r="D105" s="185"/>
      <c r="E105" s="134">
        <f>E81+E104</f>
        <v>414685</v>
      </c>
      <c r="F105" s="174"/>
      <c r="G105" s="134" t="e">
        <f>G81+G104</f>
        <v>#REF!</v>
      </c>
      <c r="H105" s="136"/>
      <c r="I105" s="134" t="e">
        <f>I81+I104</f>
        <v>#REF!</v>
      </c>
      <c r="J105" s="133">
        <f>J81+J104</f>
        <v>0</v>
      </c>
      <c r="K105" s="134" t="e">
        <f>K81+K104</f>
        <v>#REF!</v>
      </c>
      <c r="L105" s="133">
        <f>L81+L104</f>
        <v>0</v>
      </c>
      <c r="M105" s="134" t="e">
        <f>M81+M104</f>
        <v>#REF!</v>
      </c>
      <c r="O105" s="7"/>
      <c r="P105" s="7"/>
    </row>
    <row r="106" ht="12.75"/>
    <row r="107" spans="5:13" ht="12.75">
      <c r="E107" s="7"/>
      <c r="G107" s="91" t="s">
        <v>79</v>
      </c>
      <c r="H107" s="91"/>
      <c r="I107" s="91" t="s">
        <v>79</v>
      </c>
      <c r="J107" s="91"/>
      <c r="K107" s="91" t="s">
        <v>79</v>
      </c>
      <c r="L107" s="91"/>
      <c r="M107" s="91" t="s">
        <v>79</v>
      </c>
    </row>
    <row r="108" ht="24" customHeight="1"/>
    <row r="109" ht="12.75">
      <c r="D109" s="6" t="s">
        <v>69</v>
      </c>
    </row>
    <row r="110" ht="12.75">
      <c r="D110" s="6"/>
    </row>
    <row r="111" ht="12.75">
      <c r="D111" s="6" t="s">
        <v>70</v>
      </c>
    </row>
    <row r="112" ht="12.75">
      <c r="D112" s="6"/>
    </row>
    <row r="113" ht="12.75">
      <c r="D113" s="6" t="s">
        <v>71</v>
      </c>
    </row>
    <row r="114" ht="12.75">
      <c r="D114" s="6" t="s">
        <v>72</v>
      </c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2" ht="12.75"/>
    <row r="144" ht="12.75"/>
    <row r="145" ht="12.75"/>
    <row r="146" ht="12.75"/>
    <row r="158" ht="12.75"/>
    <row r="159" ht="12.75"/>
    <row r="160" ht="12.75"/>
    <row r="161" ht="12.75"/>
    <row r="162" ht="12.75"/>
    <row r="163" ht="12.75"/>
    <row r="164" ht="12.75"/>
    <row r="166" ht="12.75"/>
  </sheetData>
  <sheetProtection/>
  <mergeCells count="1">
    <mergeCell ref="A1:M1"/>
  </mergeCells>
  <printOptions/>
  <pageMargins left="0.3937007874015748" right="0.15748031496062992" top="0.3937007874015748" bottom="0.5905511811023623" header="0.5118110236220472" footer="0.5118110236220472"/>
  <pageSetup firstPageNumber="19" useFirstPageNumber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4" sqref="C4"/>
    </sheetView>
  </sheetViews>
  <sheetFormatPr defaultColWidth="9.00390625" defaultRowHeight="12.75"/>
  <cols>
    <col min="5" max="5" width="9.75390625" style="0" bestFit="1" customWidth="1"/>
  </cols>
  <sheetData>
    <row r="1" spans="2:6" ht="12.75">
      <c r="B1">
        <v>2010</v>
      </c>
      <c r="C1">
        <v>2009</v>
      </c>
      <c r="D1">
        <v>2008</v>
      </c>
      <c r="F1" t="s">
        <v>58</v>
      </c>
    </row>
    <row r="2" spans="1:4" ht="12.75">
      <c r="A2" s="199" t="s">
        <v>53</v>
      </c>
      <c r="B2" s="32">
        <v>11600</v>
      </c>
      <c r="C2" s="32">
        <v>7000</v>
      </c>
      <c r="D2" s="32">
        <v>5409.25</v>
      </c>
    </row>
    <row r="3" spans="1:4" ht="12.75">
      <c r="A3" s="199"/>
      <c r="B3" s="32"/>
      <c r="C3" s="32"/>
      <c r="D3" s="32">
        <v>5409.25</v>
      </c>
    </row>
    <row r="4" spans="1:5" ht="12.75">
      <c r="A4" s="199"/>
      <c r="B4" s="32"/>
      <c r="C4" s="32"/>
      <c r="D4" s="36">
        <v>3059</v>
      </c>
      <c r="E4" t="s">
        <v>62</v>
      </c>
    </row>
    <row r="5" spans="1:4" ht="12.75">
      <c r="A5" s="199"/>
      <c r="B5" s="32"/>
      <c r="C5" s="32"/>
      <c r="D5" s="32">
        <v>5409.25</v>
      </c>
    </row>
    <row r="6" spans="1:5" ht="12.75">
      <c r="A6" s="199"/>
      <c r="B6" s="32"/>
      <c r="C6" s="32"/>
      <c r="D6" s="36">
        <v>-3059</v>
      </c>
      <c r="E6" t="s">
        <v>61</v>
      </c>
    </row>
    <row r="7" spans="1:4" ht="12.75">
      <c r="A7" s="199"/>
      <c r="B7" s="32"/>
      <c r="C7" s="32"/>
      <c r="D7" s="35">
        <v>2500</v>
      </c>
    </row>
    <row r="8" spans="1:4" ht="12.75">
      <c r="A8" s="199"/>
      <c r="B8" s="32"/>
      <c r="C8" s="32"/>
      <c r="D8" s="35">
        <v>1050</v>
      </c>
    </row>
    <row r="9" spans="1:4" ht="12.75">
      <c r="A9" s="199"/>
      <c r="B9" s="32"/>
      <c r="C9" s="32"/>
      <c r="D9" s="32">
        <v>5409.25</v>
      </c>
    </row>
    <row r="10" spans="1:4" ht="12.75">
      <c r="A10" s="199"/>
      <c r="B10" s="32"/>
      <c r="C10" s="32"/>
      <c r="D10" s="32">
        <v>220</v>
      </c>
    </row>
    <row r="11" spans="1:5" ht="12.75">
      <c r="A11" s="199"/>
      <c r="B11" s="33">
        <f>SUM(B2:B9)</f>
        <v>11600</v>
      </c>
      <c r="C11" s="33">
        <f>SUM(C2:C9)</f>
        <v>7000</v>
      </c>
      <c r="D11" s="33">
        <f>SUM(D2:D10)</f>
        <v>25407</v>
      </c>
      <c r="E11" s="34">
        <f>SUM(B11:D11)</f>
        <v>44007</v>
      </c>
    </row>
    <row r="12" spans="1:4" ht="12.75">
      <c r="A12" s="199" t="s">
        <v>54</v>
      </c>
      <c r="B12" s="32">
        <v>9009</v>
      </c>
      <c r="C12" s="32">
        <v>1199</v>
      </c>
      <c r="D12" s="32"/>
    </row>
    <row r="13" spans="1:5" ht="12.75">
      <c r="A13" s="199"/>
      <c r="B13" s="32"/>
      <c r="C13" s="32">
        <v>264</v>
      </c>
      <c r="D13" s="32"/>
      <c r="E13" t="s">
        <v>56</v>
      </c>
    </row>
    <row r="14" spans="1:5" ht="12.75">
      <c r="A14" s="199"/>
      <c r="B14" s="32"/>
      <c r="C14" s="32">
        <v>-88</v>
      </c>
      <c r="D14" s="32"/>
      <c r="E14" t="s">
        <v>60</v>
      </c>
    </row>
    <row r="15" spans="1:5" ht="12.75">
      <c r="A15" s="199"/>
      <c r="B15" s="33">
        <f>SUM(B12:B14)</f>
        <v>9009</v>
      </c>
      <c r="C15" s="33">
        <f>SUM(C12:C14)</f>
        <v>1375</v>
      </c>
      <c r="D15" s="33">
        <f>SUM(D12:D14)</f>
        <v>0</v>
      </c>
      <c r="E15" s="34">
        <f>SUM(B15:D15)</f>
        <v>10384</v>
      </c>
    </row>
    <row r="16" spans="2:4" ht="12.75">
      <c r="B16" s="31">
        <f>B11+B15</f>
        <v>20609</v>
      </c>
      <c r="C16" s="31">
        <f>C11+C15</f>
        <v>8375</v>
      </c>
      <c r="D16" s="31">
        <f>D11+D15</f>
        <v>25407</v>
      </c>
    </row>
    <row r="17" spans="2:4" ht="12.75">
      <c r="B17" s="31"/>
      <c r="C17" s="31"/>
      <c r="D17" s="31"/>
    </row>
  </sheetData>
  <sheetProtection/>
  <mergeCells count="2">
    <mergeCell ref="A2:A11"/>
    <mergeCell ref="A12:A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23" sqref="C23"/>
    </sheetView>
  </sheetViews>
  <sheetFormatPr defaultColWidth="9.00390625" defaultRowHeight="12.75"/>
  <cols>
    <col min="2" max="2" width="9.25390625" style="0" bestFit="1" customWidth="1"/>
    <col min="3" max="3" width="10.125" style="0" bestFit="1" customWidth="1"/>
    <col min="4" max="4" width="9.75390625" style="0" bestFit="1" customWidth="1"/>
    <col min="5" max="5" width="10.125" style="0" bestFit="1" customWidth="1"/>
  </cols>
  <sheetData>
    <row r="1" spans="2:6" ht="12.75">
      <c r="B1">
        <v>2010</v>
      </c>
      <c r="C1">
        <v>2009</v>
      </c>
      <c r="D1">
        <v>2008</v>
      </c>
      <c r="F1" t="s">
        <v>55</v>
      </c>
    </row>
    <row r="2" spans="1:5" ht="12.75">
      <c r="A2" s="199" t="s">
        <v>53</v>
      </c>
      <c r="B2" s="32">
        <f>17424.24</f>
        <v>17424.24</v>
      </c>
      <c r="C2" s="32">
        <f>3123</f>
        <v>3123</v>
      </c>
      <c r="D2" s="32">
        <v>3059</v>
      </c>
      <c r="E2" s="31"/>
    </row>
    <row r="3" spans="1:5" ht="12.75">
      <c r="A3" s="199"/>
      <c r="B3" s="32">
        <f>4187</f>
        <v>4187</v>
      </c>
      <c r="C3" s="32">
        <f>32000.15</f>
        <v>32000.15</v>
      </c>
      <c r="D3" s="32">
        <v>8872.5</v>
      </c>
      <c r="E3" s="31"/>
    </row>
    <row r="4" spans="1:5" ht="12.75">
      <c r="A4" s="199"/>
      <c r="B4" s="32">
        <f>17424.24</f>
        <v>17424.24</v>
      </c>
      <c r="C4" s="32"/>
      <c r="D4" s="32"/>
      <c r="E4" s="31"/>
    </row>
    <row r="5" spans="1:5" ht="12.75">
      <c r="A5" s="199"/>
      <c r="B5" s="33">
        <f>SUM(B2:B4)</f>
        <v>39035.48</v>
      </c>
      <c r="C5" s="33">
        <f>SUM(C2:C4)</f>
        <v>35123.15</v>
      </c>
      <c r="D5" s="33">
        <f>SUM(D2:D4)</f>
        <v>11931.5</v>
      </c>
      <c r="E5" s="34">
        <f>SUM(B5:D5)</f>
        <v>86090.13</v>
      </c>
    </row>
    <row r="6" spans="1:5" ht="18.75" customHeight="1">
      <c r="A6" s="200" t="s">
        <v>54</v>
      </c>
      <c r="B6" s="32">
        <v>0</v>
      </c>
      <c r="C6" s="32">
        <f>295728</f>
        <v>295728</v>
      </c>
      <c r="D6" s="37">
        <v>22235.87</v>
      </c>
      <c r="E6" s="31" t="s">
        <v>57</v>
      </c>
    </row>
    <row r="7" spans="1:5" ht="12.75">
      <c r="A7" s="200"/>
      <c r="B7" s="32"/>
      <c r="C7" s="32">
        <f>123779.25</f>
        <v>123779.25</v>
      </c>
      <c r="D7" s="32">
        <v>-22235.87</v>
      </c>
      <c r="E7" s="31"/>
    </row>
    <row r="8" spans="1:5" ht="12.75">
      <c r="A8" s="200"/>
      <c r="B8" s="33">
        <f>SUM(B6:B7)</f>
        <v>0</v>
      </c>
      <c r="C8" s="33">
        <f>SUM(C6:C7)</f>
        <v>419507.25</v>
      </c>
      <c r="D8" s="33">
        <f>SUM(D6:D7)</f>
        <v>0</v>
      </c>
      <c r="E8" s="34">
        <f>SUM(B8:D8)</f>
        <v>419507.25</v>
      </c>
    </row>
    <row r="9" spans="2:5" ht="12.75">
      <c r="B9" s="31">
        <f>B8+B5</f>
        <v>39035.48</v>
      </c>
      <c r="C9" s="31">
        <f>C8+C5</f>
        <v>454630.4</v>
      </c>
      <c r="D9" s="31">
        <f>D8+D5</f>
        <v>11931.5</v>
      </c>
      <c r="E9" s="31"/>
    </row>
    <row r="10" spans="2:5" ht="12.75">
      <c r="B10" s="31"/>
      <c r="C10" s="31"/>
      <c r="D10" s="31"/>
      <c r="E10" s="31"/>
    </row>
    <row r="11" spans="2:5" ht="12.75">
      <c r="B11" s="31"/>
      <c r="C11" s="31"/>
      <c r="D11" s="31"/>
      <c r="E11" s="31"/>
    </row>
    <row r="12" spans="2:5" ht="12.75">
      <c r="B12" s="31"/>
      <c r="C12" s="31"/>
      <c r="D12" s="31"/>
      <c r="E12" s="31"/>
    </row>
    <row r="13" spans="2:5" ht="12.75">
      <c r="B13" s="31"/>
      <c r="C13" s="31"/>
      <c r="D13" s="31"/>
      <c r="E13" s="31"/>
    </row>
  </sheetData>
  <sheetProtection/>
  <mergeCells count="2">
    <mergeCell ref="A2:A5"/>
    <mergeCell ref="A6:A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</cp:lastModifiedBy>
  <cp:lastPrinted>2011-11-09T09:52:44Z</cp:lastPrinted>
  <dcterms:created xsi:type="dcterms:W3CDTF">2008-10-31T08:25:24Z</dcterms:created>
  <dcterms:modified xsi:type="dcterms:W3CDTF">2012-01-23T09:23:57Z</dcterms:modified>
  <cp:category/>
  <cp:version/>
  <cp:contentType/>
  <cp:contentStatus/>
</cp:coreProperties>
</file>