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'Arkusz1'!$A$1:$AG$56</definedName>
  </definedNames>
  <calcPr fullCalcOnLoad="1"/>
</workbook>
</file>

<file path=xl/comments1.xml><?xml version="1.0" encoding="utf-8"?>
<comments xmlns="http://schemas.openxmlformats.org/spreadsheetml/2006/main">
  <authors>
    <author>UM GOLINA</author>
  </authors>
  <commentList>
    <comment ref="C3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wszystko w prywatnym budynku</t>
        </r>
      </text>
    </comment>
    <comment ref="C3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modernizacja słowo niech będzie zamiast remont</t>
        </r>
      </text>
    </comment>
  </commentList>
</comments>
</file>

<file path=xl/sharedStrings.xml><?xml version="1.0" encoding="utf-8"?>
<sst xmlns="http://schemas.openxmlformats.org/spreadsheetml/2006/main" count="108" uniqueCount="84">
  <si>
    <t>Sołectwo</t>
  </si>
  <si>
    <t>Adamów</t>
  </si>
  <si>
    <t>Barbarka</t>
  </si>
  <si>
    <t>Bobrowo</t>
  </si>
  <si>
    <t>Brzeźniak</t>
  </si>
  <si>
    <t>Chrusty</t>
  </si>
  <si>
    <t>Głodowo</t>
  </si>
  <si>
    <t>Golina-Kolonia</t>
  </si>
  <si>
    <t>Kawnice</t>
  </si>
  <si>
    <t>Kolno</t>
  </si>
  <si>
    <t>Kraśnica</t>
  </si>
  <si>
    <t>Lubiecz</t>
  </si>
  <si>
    <t>Myślibórz</t>
  </si>
  <si>
    <t>Przyjma</t>
  </si>
  <si>
    <t>Radolina</t>
  </si>
  <si>
    <t>Sługocinek</t>
  </si>
  <si>
    <t>Spławie</t>
  </si>
  <si>
    <t>Węglew</t>
  </si>
  <si>
    <t>Lp.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</si>
  <si>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</si>
  <si>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</si>
  <si>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</si>
  <si>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</si>
  <si>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</si>
  <si>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</si>
  <si>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</si>
  <si>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</si>
  <si>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</si>
  <si>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</si>
  <si>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</si>
  <si>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</si>
  <si>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Nazwa przedsięwzięcia</t>
  </si>
  <si>
    <t xml:space="preserve">Razem </t>
  </si>
  <si>
    <t>sołectwo</t>
  </si>
  <si>
    <t>fundusz</t>
  </si>
  <si>
    <t>różnica</t>
  </si>
  <si>
    <t>Rozdział</t>
  </si>
  <si>
    <t>Paragraf</t>
  </si>
  <si>
    <t>Razem rozdział / paragraf</t>
  </si>
  <si>
    <t>Nazwa przedsięwzięcia              / Rozdział / Paragraf</t>
  </si>
  <si>
    <t>Remont chodnika we wsi Adamów</t>
  </si>
  <si>
    <t>Utwardzenie odcinka drogi gminnej Nr 430-042 Barbarka-Wilczna</t>
  </si>
  <si>
    <t>Zakup i montaż wiaty przystankowej wraz ze stojakiem na 10 rowerów w miejscowości Bobrowo przy drodze gminnej Nr 52</t>
  </si>
  <si>
    <t>Mijanka dla pojazdów w miescowości Bobrowo na drodze gminnej Nr 19</t>
  </si>
  <si>
    <t>Doposażenie świetlicy wiejskiej w Brzeźniaku</t>
  </si>
  <si>
    <t>Organizacja imprezy kulturalno-sportowej dla nieszkańców sołectwa</t>
  </si>
  <si>
    <t>Wykonanie wiaty przystankowej dla dzieci dojeźdżających do szkoły</t>
  </si>
  <si>
    <t>Remont kuchni w świetlicy wiejskiej w Brzeźniaku</t>
  </si>
  <si>
    <t>Modernizacja skrzyżowania drogi we wsi Chrusty z drogą w kierunku Sługocinka</t>
  </si>
  <si>
    <t>Budowa punktów oświetlenia przy drodze w sołectwie Głodowo</t>
  </si>
  <si>
    <t>Wykonanie projektu oświetlenia drogi gminnej na odcinku 500m</t>
  </si>
  <si>
    <t>Zakup materiałów wraz z wykonaniem oświetlenia drogowego</t>
  </si>
  <si>
    <t>Organizacja imprezy sportowo-kulturalnej</t>
  </si>
  <si>
    <t>Zakup materiałów na zorganizowanie miejsca spotkań dla mieszkańców (ławki i stoły z drewna)</t>
  </si>
  <si>
    <t>Zakup studzienek odwadniających i rur dla ulicy Zielonej</t>
  </si>
  <si>
    <t>Utwardzenie nawierzchni na drodze gminnej w Kolonii Kawnice</t>
  </si>
  <si>
    <t>Utwardzenie dróg w sołectwie Kolno</t>
  </si>
  <si>
    <t>Utwardzenie dróg w sołectwie Kraśnica</t>
  </si>
  <si>
    <t xml:space="preserve">Doposażeie świetlicy wiejskiej </t>
  </si>
  <si>
    <t>Rekultywacja płyty boiska</t>
  </si>
  <si>
    <t>Doposażenie jednostki OSP Radolina w sprzęt bojowy</t>
  </si>
  <si>
    <t>Zakup stołów i regału do świetlicy wiejskiej w Radolinie</t>
  </si>
  <si>
    <t>Wysprzątanie parku w Radolinie oraz zakup i montaż ławek, koszy na śmieci</t>
  </si>
  <si>
    <t>Naprawa dróg gruntowych na terenie sołectwa Sługocinek o łącznej dł. 1400m</t>
  </si>
  <si>
    <t>Ogrodzenie placu rekreacyjno-sportowego z doprowadzeniem przyłącza elektrycznego</t>
  </si>
  <si>
    <t>Utwardzenie dróg gminnych sołectwa</t>
  </si>
  <si>
    <t>Zakup odzieży ochronnej dla jednostki OSP w Spławiu</t>
  </si>
  <si>
    <t>Budowa placu zabaw (ogrodzenie, zakup urządzeń i zestawu monitorującego)</t>
  </si>
  <si>
    <t>Doposażenie kuchni w świetlicy wiejskiej w Barbarce (zakup urządzeń)</t>
  </si>
  <si>
    <t>Organizacja imprez kulturalno-sportowych</t>
  </si>
  <si>
    <t>Budowa ogrodzenia placu zabaw II etap wraz z doposażeniem</t>
  </si>
  <si>
    <t>Modernizacja zaplecza sanitarnego świelicy wiejskiej w Myśliborzu</t>
  </si>
  <si>
    <t>8.</t>
  </si>
  <si>
    <t>9.</t>
  </si>
  <si>
    <t>16.</t>
  </si>
  <si>
    <t>17.</t>
  </si>
  <si>
    <t>18.</t>
  </si>
  <si>
    <t>Razem sołectwo</t>
  </si>
  <si>
    <t>Remont boiska trawiastego wielofunkcyjnego w Przyjmie</t>
  </si>
  <si>
    <t>Zestawienie wydatków jednostek pomocniczych w ramach funduszu sołeckiego na rok 2012</t>
  </si>
  <si>
    <t xml:space="preserve">Przed zmianą </t>
  </si>
  <si>
    <t>Po zmianie</t>
  </si>
  <si>
    <t>Zmiana</t>
  </si>
  <si>
    <t>Załącznik nr 7 do Uchwały Rady Miejskiej w Golinie Nr XXIX/113/2012 z dnia 31 sierpnia 2012 r., zmieniający załącznik Nr 7 do Uchwały Nr XIX/76/2011 Rady Miejskiej w Golinie z dnia 29 stycznia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</si>
</sst>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4" fontId="10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4" fontId="0" fillId="0" borderId="18" xfId="0" applyNumberForma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0" fillId="33" borderId="22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4" fontId="10" fillId="0" borderId="15" xfId="0" applyNumberFormat="1" applyFont="1" applyBorder="1" applyAlignment="1">
      <alignment wrapText="1"/>
    </xf>
    <xf numFmtId="0" fontId="10" fillId="0" borderId="38" xfId="0" applyFont="1" applyBorder="1" applyAlignment="1">
      <alignment/>
    </xf>
    <xf numFmtId="4" fontId="10" fillId="0" borderId="33" xfId="0" applyNumberFormat="1" applyFont="1" applyBorder="1" applyAlignment="1">
      <alignment wrapText="1"/>
    </xf>
    <xf numFmtId="4" fontId="10" fillId="0" borderId="40" xfId="0" applyNumberFormat="1" applyFont="1" applyBorder="1" applyAlignment="1">
      <alignment wrapText="1"/>
    </xf>
    <xf numFmtId="4" fontId="10" fillId="0" borderId="34" xfId="0" applyNumberFormat="1" applyFont="1" applyBorder="1" applyAlignment="1">
      <alignment wrapText="1"/>
    </xf>
    <xf numFmtId="4" fontId="10" fillId="0" borderId="37" xfId="0" applyNumberFormat="1" applyFont="1" applyBorder="1" applyAlignment="1">
      <alignment wrapText="1"/>
    </xf>
    <xf numFmtId="0" fontId="10" fillId="0" borderId="39" xfId="0" applyFont="1" applyBorder="1" applyAlignment="1">
      <alignment/>
    </xf>
    <xf numFmtId="4" fontId="10" fillId="34" borderId="34" xfId="0" applyNumberFormat="1" applyFont="1" applyFill="1" applyBorder="1" applyAlignment="1">
      <alignment wrapText="1"/>
    </xf>
    <xf numFmtId="4" fontId="10" fillId="34" borderId="33" xfId="0" applyNumberFormat="1" applyFont="1" applyFill="1" applyBorder="1" applyAlignment="1">
      <alignment wrapText="1"/>
    </xf>
    <xf numFmtId="4" fontId="10" fillId="34" borderId="37" xfId="0" applyNumberFormat="1" applyFont="1" applyFill="1" applyBorder="1" applyAlignment="1">
      <alignment wrapText="1"/>
    </xf>
    <xf numFmtId="4" fontId="10" fillId="0" borderId="15" xfId="0" applyNumberFormat="1" applyFont="1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10" fillId="33" borderId="33" xfId="0" applyNumberFormat="1" applyFont="1" applyFill="1" applyBorder="1" applyAlignment="1">
      <alignment wrapText="1"/>
    </xf>
    <xf numFmtId="4" fontId="10" fillId="0" borderId="42" xfId="0" applyNumberFormat="1" applyFont="1" applyBorder="1" applyAlignment="1">
      <alignment/>
    </xf>
    <xf numFmtId="4" fontId="10" fillId="0" borderId="43" xfId="0" applyNumberFormat="1" applyFont="1" applyBorder="1" applyAlignment="1">
      <alignment/>
    </xf>
    <xf numFmtId="4" fontId="10" fillId="33" borderId="43" xfId="0" applyNumberFormat="1" applyFont="1" applyFill="1" applyBorder="1" applyAlignment="1">
      <alignment/>
    </xf>
    <xf numFmtId="4" fontId="10" fillId="0" borderId="44" xfId="0" applyNumberFormat="1" applyFont="1" applyBorder="1" applyAlignment="1">
      <alignment/>
    </xf>
    <xf numFmtId="4" fontId="45" fillId="0" borderId="31" xfId="0" applyNumberFormat="1" applyFont="1" applyBorder="1" applyAlignment="1">
      <alignment/>
    </xf>
    <xf numFmtId="4" fontId="10" fillId="0" borderId="41" xfId="0" applyNumberFormat="1" applyFont="1" applyBorder="1" applyAlignment="1">
      <alignment vertical="center"/>
    </xf>
    <xf numFmtId="4" fontId="10" fillId="0" borderId="38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4" fontId="10" fillId="0" borderId="41" xfId="0" applyNumberFormat="1" applyFont="1" applyBorder="1" applyAlignment="1">
      <alignment wrapText="1"/>
    </xf>
    <xf numFmtId="4" fontId="45" fillId="0" borderId="16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2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36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45" fillId="0" borderId="11" xfId="0" applyNumberFormat="1" applyFont="1" applyBorder="1" applyAlignment="1">
      <alignment/>
    </xf>
    <xf numFmtId="4" fontId="45" fillId="0" borderId="2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6" fillId="0" borderId="48" xfId="0" applyFont="1" applyBorder="1" applyAlignment="1">
      <alignment/>
    </xf>
    <xf numFmtId="0" fontId="46" fillId="33" borderId="49" xfId="0" applyFont="1" applyFill="1" applyBorder="1" applyAlignment="1">
      <alignment/>
    </xf>
    <xf numFmtId="0" fontId="46" fillId="0" borderId="35" xfId="0" applyFont="1" applyBorder="1" applyAlignment="1">
      <alignment wrapText="1"/>
    </xf>
    <xf numFmtId="4" fontId="46" fillId="0" borderId="22" xfId="0" applyNumberFormat="1" applyFont="1" applyBorder="1" applyAlignment="1">
      <alignment/>
    </xf>
    <xf numFmtId="4" fontId="46" fillId="0" borderId="23" xfId="0" applyNumberFormat="1" applyFont="1" applyBorder="1" applyAlignment="1">
      <alignment/>
    </xf>
    <xf numFmtId="4" fontId="46" fillId="0" borderId="24" xfId="0" applyNumberFormat="1" applyFont="1" applyBorder="1" applyAlignment="1">
      <alignment/>
    </xf>
    <xf numFmtId="4" fontId="10" fillId="0" borderId="35" xfId="0" applyNumberFormat="1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2" fontId="45" fillId="0" borderId="35" xfId="0" applyNumberFormat="1" applyFont="1" applyBorder="1" applyAlignment="1">
      <alignment vertical="center"/>
    </xf>
    <xf numFmtId="0" fontId="45" fillId="0" borderId="19" xfId="0" applyFont="1" applyBorder="1" applyAlignment="1">
      <alignment/>
    </xf>
    <xf numFmtId="0" fontId="45" fillId="33" borderId="19" xfId="0" applyFont="1" applyFill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50" xfId="0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" fontId="10" fillId="0" borderId="36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10" fillId="0" borderId="43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 vertical="center"/>
    </xf>
    <xf numFmtId="4" fontId="45" fillId="0" borderId="16" xfId="0" applyNumberFormat="1" applyFont="1" applyBorder="1" applyAlignment="1">
      <alignment vertical="center"/>
    </xf>
    <xf numFmtId="0" fontId="10" fillId="0" borderId="46" xfId="0" applyFont="1" applyBorder="1" applyAlignment="1">
      <alignment wrapText="1"/>
    </xf>
    <xf numFmtId="4" fontId="10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45" fillId="0" borderId="14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45" fillId="0" borderId="2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6" fillId="0" borderId="41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10" fillId="0" borderId="39" xfId="0" applyFont="1" applyBorder="1" applyAlignment="1">
      <alignment/>
    </xf>
    <xf numFmtId="0" fontId="10" fillId="0" borderId="51" xfId="0" applyFont="1" applyBorder="1" applyAlignment="1">
      <alignment/>
    </xf>
    <xf numFmtId="0" fontId="46" fillId="0" borderId="46" xfId="0" applyFont="1" applyBorder="1" applyAlignment="1">
      <alignment vertical="center"/>
    </xf>
    <xf numFmtId="0" fontId="46" fillId="0" borderId="49" xfId="0" applyFont="1" applyBorder="1" applyAlignment="1">
      <alignment/>
    </xf>
    <xf numFmtId="0" fontId="46" fillId="0" borderId="41" xfId="0" applyFont="1" applyBorder="1" applyAlignment="1">
      <alignment wrapText="1"/>
    </xf>
    <xf numFmtId="0" fontId="46" fillId="0" borderId="35" xfId="0" applyFont="1" applyBorder="1" applyAlignment="1">
      <alignment wrapText="1"/>
    </xf>
    <xf numFmtId="0" fontId="10" fillId="0" borderId="52" xfId="0" applyFont="1" applyBorder="1" applyAlignment="1">
      <alignment vertical="center"/>
    </xf>
    <xf numFmtId="0" fontId="46" fillId="0" borderId="53" xfId="0" applyFont="1" applyBorder="1" applyAlignment="1">
      <alignment vertical="center"/>
    </xf>
    <xf numFmtId="0" fontId="46" fillId="0" borderId="5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4" fontId="10" fillId="0" borderId="33" xfId="0" applyNumberFormat="1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4" fontId="10" fillId="0" borderId="33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0" fontId="10" fillId="0" borderId="34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0" fillId="0" borderId="45" xfId="0" applyFont="1" applyBorder="1" applyAlignment="1">
      <alignment vertical="center" wrapText="1"/>
    </xf>
    <xf numFmtId="0" fontId="46" fillId="0" borderId="55" xfId="0" applyFont="1" applyBorder="1" applyAlignment="1">
      <alignment vertical="center" wrapText="1"/>
    </xf>
    <xf numFmtId="0" fontId="46" fillId="0" borderId="48" xfId="0" applyFont="1" applyBorder="1" applyAlignment="1">
      <alignment vertical="center" wrapText="1"/>
    </xf>
    <xf numFmtId="4" fontId="0" fillId="0" borderId="57" xfId="0" applyNumberFormat="1" applyBorder="1" applyAlignment="1">
      <alignment vertical="center"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35" xfId="0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34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26" xfId="0" applyNumberFormat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PageLayoutView="0" workbookViewId="0" topLeftCell="A1">
      <selection activeCell="AE51" sqref="AE51"/>
    </sheetView>
  </sheetViews>
  <sheetFormatPr defaultColWidth="8.796875" defaultRowHeight="14.25"/>
  <cols>
    <col min="1" max="1" width="2.3984375" style="0" customWidth="1"/>
    <col min="2" max="2" width="6.3984375" style="0" customWidth="1"/>
    <col min="3" max="3" width="17.09765625" style="0" customWidth="1"/>
    <col min="4" max="4" width="7.09765625" style="0" customWidth="1"/>
    <col min="5" max="5" width="6.09765625" style="0" hidden="1" customWidth="1"/>
    <col min="6" max="6" width="7" style="0" customWidth="1"/>
    <col min="7" max="7" width="7" style="0" hidden="1" customWidth="1"/>
    <col min="8" max="8" width="5.8984375" style="0" hidden="1" customWidth="1"/>
    <col min="9" max="9" width="6.19921875" style="0" hidden="1" customWidth="1"/>
    <col min="10" max="10" width="6.3984375" style="0" hidden="1" customWidth="1"/>
    <col min="11" max="11" width="6.09765625" style="0" hidden="1" customWidth="1"/>
    <col min="12" max="12" width="6" style="0" hidden="1" customWidth="1"/>
    <col min="13" max="13" width="7" style="0" hidden="1" customWidth="1"/>
    <col min="14" max="14" width="6.19921875" style="0" hidden="1" customWidth="1"/>
    <col min="15" max="15" width="5.8984375" style="0" hidden="1" customWidth="1"/>
    <col min="16" max="16" width="6.8984375" style="0" hidden="1" customWidth="1"/>
    <col min="17" max="17" width="6.69921875" style="0" hidden="1" customWidth="1"/>
    <col min="18" max="18" width="7.19921875" style="0" hidden="1" customWidth="1"/>
    <col min="19" max="19" width="6.09765625" style="0" hidden="1" customWidth="1"/>
    <col min="20" max="21" width="6.59765625" style="0" hidden="1" customWidth="1"/>
    <col min="22" max="22" width="5.19921875" style="0" hidden="1" customWidth="1"/>
    <col min="23" max="23" width="6.69921875" style="0" hidden="1" customWidth="1"/>
    <col min="24" max="24" width="9.09765625" style="0" hidden="1" customWidth="1"/>
    <col min="25" max="25" width="7.5" style="0" customWidth="1"/>
    <col min="26" max="26" width="10.19921875" style="0" hidden="1" customWidth="1"/>
    <col min="27" max="27" width="9.5" style="0" hidden="1" customWidth="1"/>
    <col min="28" max="30" width="9.5" style="0" customWidth="1"/>
  </cols>
  <sheetData>
    <row r="1" spans="1:33" ht="27.75" customHeight="1">
      <c r="A1" s="195" t="s">
        <v>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ht="23.25" customHeight="1"/>
    <row r="3" ht="16.5" thickBot="1">
      <c r="A3" s="5" t="s">
        <v>79</v>
      </c>
    </row>
    <row r="4" spans="1:33" ht="15" thickBot="1">
      <c r="A4" s="90"/>
      <c r="B4" s="10"/>
      <c r="C4" s="91"/>
      <c r="D4" s="90"/>
      <c r="E4" s="10"/>
      <c r="F4" s="10" t="s">
        <v>80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91"/>
      <c r="AB4" s="90"/>
      <c r="AC4" s="10" t="s">
        <v>82</v>
      </c>
      <c r="AD4" s="91"/>
      <c r="AE4" s="90"/>
      <c r="AF4" s="10" t="s">
        <v>81</v>
      </c>
      <c r="AG4" s="91"/>
    </row>
    <row r="5" spans="1:33" ht="18.75" customHeight="1">
      <c r="A5" s="144" t="s">
        <v>18</v>
      </c>
      <c r="B5" s="144" t="s">
        <v>0</v>
      </c>
      <c r="C5" s="146" t="s">
        <v>39</v>
      </c>
      <c r="D5" s="7">
        <v>92109</v>
      </c>
      <c r="E5" s="6">
        <v>60016</v>
      </c>
      <c r="F5" s="7">
        <v>92109</v>
      </c>
      <c r="G5" s="7">
        <v>60016</v>
      </c>
      <c r="H5" s="7">
        <v>60016</v>
      </c>
      <c r="I5" s="7">
        <v>60095</v>
      </c>
      <c r="J5" s="7">
        <v>60095</v>
      </c>
      <c r="K5" s="7">
        <v>75412</v>
      </c>
      <c r="L5" s="7">
        <v>75412</v>
      </c>
      <c r="M5" s="7">
        <v>90015</v>
      </c>
      <c r="N5" s="7">
        <v>90095</v>
      </c>
      <c r="O5" s="7">
        <v>90095</v>
      </c>
      <c r="P5" s="7">
        <v>90095</v>
      </c>
      <c r="Q5" s="8">
        <v>92109</v>
      </c>
      <c r="R5" s="8">
        <v>92109</v>
      </c>
      <c r="S5" s="8">
        <v>92109</v>
      </c>
      <c r="T5" s="8">
        <v>92109</v>
      </c>
      <c r="U5" s="9">
        <v>92601</v>
      </c>
      <c r="V5" s="9">
        <v>92605</v>
      </c>
      <c r="W5" s="8">
        <v>92605</v>
      </c>
      <c r="X5" s="10" t="s">
        <v>32</v>
      </c>
      <c r="Y5" s="140" t="s">
        <v>77</v>
      </c>
      <c r="Z5" s="136" t="s">
        <v>34</v>
      </c>
      <c r="AA5" s="138" t="s">
        <v>35</v>
      </c>
      <c r="AB5" s="7">
        <v>92109</v>
      </c>
      <c r="AC5" s="7">
        <v>92109</v>
      </c>
      <c r="AD5" s="140" t="s">
        <v>77</v>
      </c>
      <c r="AE5" s="7">
        <v>92109</v>
      </c>
      <c r="AF5" s="7">
        <v>92109</v>
      </c>
      <c r="AG5" s="140" t="s">
        <v>77</v>
      </c>
    </row>
    <row r="6" spans="1:33" ht="15.75" customHeight="1" thickBot="1">
      <c r="A6" s="145"/>
      <c r="B6" s="145"/>
      <c r="C6" s="147"/>
      <c r="D6" s="101">
        <v>4210</v>
      </c>
      <c r="E6" s="102">
        <v>4270</v>
      </c>
      <c r="F6" s="103">
        <v>4300</v>
      </c>
      <c r="G6" s="103">
        <v>6050</v>
      </c>
      <c r="H6" s="103">
        <v>6060</v>
      </c>
      <c r="I6" s="103">
        <v>4210</v>
      </c>
      <c r="J6" s="103">
        <v>4300</v>
      </c>
      <c r="K6" s="103">
        <v>4210</v>
      </c>
      <c r="L6" s="103">
        <v>4250</v>
      </c>
      <c r="M6" s="103">
        <v>6050</v>
      </c>
      <c r="N6" s="103">
        <v>4210</v>
      </c>
      <c r="O6" s="103">
        <v>4270</v>
      </c>
      <c r="P6" s="103">
        <v>6060</v>
      </c>
      <c r="Q6" s="104">
        <v>4210</v>
      </c>
      <c r="R6" s="104">
        <v>4270</v>
      </c>
      <c r="S6" s="104">
        <v>4300</v>
      </c>
      <c r="T6" s="104">
        <v>6050</v>
      </c>
      <c r="U6" s="105">
        <v>4279</v>
      </c>
      <c r="V6" s="105">
        <v>4210</v>
      </c>
      <c r="W6" s="104">
        <v>6050</v>
      </c>
      <c r="X6" s="106" t="s">
        <v>33</v>
      </c>
      <c r="Y6" s="141"/>
      <c r="Z6" s="137"/>
      <c r="AA6" s="139"/>
      <c r="AB6" s="101">
        <v>4210</v>
      </c>
      <c r="AC6" s="101">
        <v>4300</v>
      </c>
      <c r="AD6" s="141"/>
      <c r="AE6" s="101">
        <v>4210</v>
      </c>
      <c r="AF6" s="101">
        <v>4300</v>
      </c>
      <c r="AG6" s="141"/>
    </row>
    <row r="7" spans="1:33" ht="26.25" customHeight="1" hidden="1" thickBot="1">
      <c r="A7" s="92" t="s">
        <v>19</v>
      </c>
      <c r="B7" s="93" t="s">
        <v>1</v>
      </c>
      <c r="C7" s="94" t="s">
        <v>40</v>
      </c>
      <c r="D7" s="95">
        <f>5250+3000+1250</f>
        <v>9500</v>
      </c>
      <c r="E7" s="95">
        <v>5488.09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V7" s="97"/>
      <c r="W7" s="96"/>
      <c r="X7" s="79">
        <f>SUM(D7:W7)</f>
        <v>14988.09</v>
      </c>
      <c r="Y7" s="98">
        <f>X7</f>
        <v>14988.09</v>
      </c>
      <c r="Z7" s="99">
        <v>14988.09</v>
      </c>
      <c r="AA7" s="100">
        <f>Z7-Y7</f>
        <v>0</v>
      </c>
      <c r="AB7" s="95">
        <f>5250+3000+1250</f>
        <v>9500</v>
      </c>
      <c r="AC7" s="96"/>
      <c r="AD7" s="98">
        <f>AC7</f>
        <v>0</v>
      </c>
      <c r="AE7" s="95">
        <f>5250+3000+1250</f>
        <v>9500</v>
      </c>
      <c r="AF7" s="96"/>
      <c r="AG7" s="98">
        <f>AF7</f>
        <v>0</v>
      </c>
    </row>
    <row r="8" spans="1:33" ht="38.25" customHeight="1" hidden="1">
      <c r="A8" s="148" t="s">
        <v>20</v>
      </c>
      <c r="B8" s="151" t="s">
        <v>2</v>
      </c>
      <c r="C8" s="47" t="s">
        <v>41</v>
      </c>
      <c r="D8" s="18"/>
      <c r="E8" s="18"/>
      <c r="F8" s="19">
        <v>7000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20"/>
      <c r="W8" s="19"/>
      <c r="X8" s="46">
        <f aca="true" t="shared" si="0" ref="X8:X47">SUM(D8:W8)</f>
        <v>7000</v>
      </c>
      <c r="Y8" s="154">
        <f>X8+X9</f>
        <v>7840.27</v>
      </c>
      <c r="Z8" s="157">
        <v>7840.27</v>
      </c>
      <c r="AA8" s="160">
        <f>Z8-Y8</f>
        <v>0</v>
      </c>
      <c r="AB8" s="18"/>
      <c r="AC8" s="19">
        <v>7000</v>
      </c>
      <c r="AD8" s="154">
        <f>AC8+AC9</f>
        <v>7000</v>
      </c>
      <c r="AE8" s="18"/>
      <c r="AF8" s="19">
        <v>7000</v>
      </c>
      <c r="AG8" s="154">
        <f>AF8+AF9</f>
        <v>7000</v>
      </c>
    </row>
    <row r="9" spans="1:33" ht="51" customHeight="1" hidden="1" thickBot="1">
      <c r="A9" s="164"/>
      <c r="B9" s="153"/>
      <c r="C9" s="48" t="s">
        <v>68</v>
      </c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840.27</v>
      </c>
      <c r="R9" s="22"/>
      <c r="S9" s="22"/>
      <c r="T9" s="22"/>
      <c r="U9" s="23"/>
      <c r="V9" s="23"/>
      <c r="W9" s="22"/>
      <c r="X9" s="46">
        <f t="shared" si="0"/>
        <v>840.27</v>
      </c>
      <c r="Y9" s="172"/>
      <c r="Z9" s="159"/>
      <c r="AA9" s="162"/>
      <c r="AB9" s="21"/>
      <c r="AC9" s="22"/>
      <c r="AD9" s="172"/>
      <c r="AE9" s="21"/>
      <c r="AF9" s="22"/>
      <c r="AG9" s="172"/>
    </row>
    <row r="10" spans="1:33" ht="60" customHeight="1" hidden="1">
      <c r="A10" s="148" t="s">
        <v>21</v>
      </c>
      <c r="B10" s="151" t="s">
        <v>3</v>
      </c>
      <c r="C10" s="47" t="s">
        <v>42</v>
      </c>
      <c r="D10" s="24"/>
      <c r="E10" s="24"/>
      <c r="F10" s="19"/>
      <c r="G10" s="19"/>
      <c r="H10" s="19"/>
      <c r="I10" s="19"/>
      <c r="J10" s="19">
        <v>3500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  <c r="V10" s="20"/>
      <c r="W10" s="19"/>
      <c r="X10" s="46">
        <f t="shared" si="0"/>
        <v>3500</v>
      </c>
      <c r="Y10" s="154">
        <f>X10+X11</f>
        <v>8555.05</v>
      </c>
      <c r="Z10" s="157">
        <v>8555.05</v>
      </c>
      <c r="AA10" s="160">
        <f>Z10-Y10</f>
        <v>0</v>
      </c>
      <c r="AB10" s="24"/>
      <c r="AC10" s="19"/>
      <c r="AD10" s="154">
        <f>AC10+AC11</f>
        <v>0</v>
      </c>
      <c r="AE10" s="24"/>
      <c r="AF10" s="19"/>
      <c r="AG10" s="154">
        <f>AF10+AF11</f>
        <v>0</v>
      </c>
    </row>
    <row r="11" spans="1:33" ht="36" customHeight="1" hidden="1" thickBot="1">
      <c r="A11" s="164"/>
      <c r="B11" s="153"/>
      <c r="C11" s="49" t="s">
        <v>43</v>
      </c>
      <c r="D11" s="25"/>
      <c r="E11" s="25"/>
      <c r="F11" s="26"/>
      <c r="G11" s="26">
        <v>5055.05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7"/>
      <c r="W11" s="22"/>
      <c r="X11" s="46">
        <f t="shared" si="0"/>
        <v>5055.05</v>
      </c>
      <c r="Y11" s="172"/>
      <c r="Z11" s="159"/>
      <c r="AA11" s="162"/>
      <c r="AB11" s="25"/>
      <c r="AC11" s="26"/>
      <c r="AD11" s="172"/>
      <c r="AE11" s="25"/>
      <c r="AF11" s="26"/>
      <c r="AG11" s="172"/>
    </row>
    <row r="12" spans="1:33" ht="28.5" customHeight="1" hidden="1">
      <c r="A12" s="148" t="s">
        <v>22</v>
      </c>
      <c r="B12" s="151" t="s">
        <v>4</v>
      </c>
      <c r="C12" s="47" t="s">
        <v>44</v>
      </c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5981</v>
      </c>
      <c r="R12" s="19"/>
      <c r="S12" s="19"/>
      <c r="T12" s="19"/>
      <c r="U12" s="20"/>
      <c r="V12" s="20"/>
      <c r="W12" s="19"/>
      <c r="X12" s="46">
        <f t="shared" si="0"/>
        <v>5981</v>
      </c>
      <c r="Y12" s="154">
        <f>SUM(X12:X15)</f>
        <v>11481</v>
      </c>
      <c r="Z12" s="183">
        <v>11481.19</v>
      </c>
      <c r="AA12" s="165">
        <f>Z12-Y12</f>
        <v>0.19000000000050932</v>
      </c>
      <c r="AB12" s="18"/>
      <c r="AC12" s="19"/>
      <c r="AD12" s="154">
        <f>SUM(AC12:AC15)</f>
        <v>0</v>
      </c>
      <c r="AE12" s="18"/>
      <c r="AF12" s="19"/>
      <c r="AG12" s="154">
        <f>SUM(AF12:AF15)</f>
        <v>0</v>
      </c>
    </row>
    <row r="13" spans="1:33" ht="23.25" customHeight="1" hidden="1">
      <c r="A13" s="163"/>
      <c r="B13" s="152"/>
      <c r="C13" s="50" t="s">
        <v>47</v>
      </c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>
        <v>2500</v>
      </c>
      <c r="R13" s="29"/>
      <c r="S13" s="29"/>
      <c r="T13" s="29"/>
      <c r="U13" s="30"/>
      <c r="V13" s="30"/>
      <c r="W13" s="31"/>
      <c r="X13" s="46">
        <f t="shared" si="0"/>
        <v>2500</v>
      </c>
      <c r="Y13" s="168"/>
      <c r="Z13" s="184"/>
      <c r="AA13" s="166"/>
      <c r="AB13" s="28"/>
      <c r="AC13" s="29"/>
      <c r="AD13" s="168"/>
      <c r="AE13" s="28"/>
      <c r="AF13" s="29"/>
      <c r="AG13" s="168"/>
    </row>
    <row r="14" spans="1:33" ht="36.75" customHeight="1" hidden="1">
      <c r="A14" s="163"/>
      <c r="B14" s="152"/>
      <c r="C14" s="51" t="s">
        <v>45</v>
      </c>
      <c r="D14" s="32"/>
      <c r="E14" s="3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v>500</v>
      </c>
      <c r="R14" s="31"/>
      <c r="S14" s="31">
        <v>500</v>
      </c>
      <c r="T14" s="31"/>
      <c r="U14" s="33"/>
      <c r="V14" s="33"/>
      <c r="W14" s="31"/>
      <c r="X14" s="46">
        <f t="shared" si="0"/>
        <v>1000</v>
      </c>
      <c r="Y14" s="168"/>
      <c r="Z14" s="184"/>
      <c r="AA14" s="166"/>
      <c r="AB14" s="32"/>
      <c r="AC14" s="31"/>
      <c r="AD14" s="168"/>
      <c r="AE14" s="32"/>
      <c r="AF14" s="31"/>
      <c r="AG14" s="168"/>
    </row>
    <row r="15" spans="1:33" ht="33.75" customHeight="1" hidden="1" thickBot="1">
      <c r="A15" s="164"/>
      <c r="B15" s="153"/>
      <c r="C15" s="48" t="s">
        <v>46</v>
      </c>
      <c r="D15" s="21"/>
      <c r="E15" s="21"/>
      <c r="F15" s="22"/>
      <c r="G15" s="22"/>
      <c r="H15" s="22"/>
      <c r="I15" s="22">
        <v>2000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23"/>
      <c r="W15" s="22"/>
      <c r="X15" s="46">
        <f t="shared" si="0"/>
        <v>2000</v>
      </c>
      <c r="Y15" s="169"/>
      <c r="Z15" s="185"/>
      <c r="AA15" s="167"/>
      <c r="AB15" s="21"/>
      <c r="AC15" s="22"/>
      <c r="AD15" s="169"/>
      <c r="AE15" s="21"/>
      <c r="AF15" s="22"/>
      <c r="AG15" s="169"/>
    </row>
    <row r="16" spans="1:33" ht="46.5" customHeight="1" hidden="1" thickBot="1">
      <c r="A16" s="52" t="s">
        <v>23</v>
      </c>
      <c r="B16" s="53" t="s">
        <v>5</v>
      </c>
      <c r="C16" s="54" t="s">
        <v>48</v>
      </c>
      <c r="D16" s="34"/>
      <c r="E16" s="34"/>
      <c r="F16" s="35"/>
      <c r="G16" s="35">
        <v>6008.64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6"/>
      <c r="W16" s="35"/>
      <c r="X16" s="46">
        <f t="shared" si="0"/>
        <v>6008.64</v>
      </c>
      <c r="Y16" s="64">
        <f>X16</f>
        <v>6008.64</v>
      </c>
      <c r="Z16" s="16">
        <v>6008.64</v>
      </c>
      <c r="AA16" s="14">
        <f>Z16-Y16</f>
        <v>0</v>
      </c>
      <c r="AB16" s="34"/>
      <c r="AC16" s="35"/>
      <c r="AD16" s="64">
        <f>AC16</f>
        <v>0</v>
      </c>
      <c r="AE16" s="34"/>
      <c r="AF16" s="35"/>
      <c r="AG16" s="64">
        <f>AF16</f>
        <v>0</v>
      </c>
    </row>
    <row r="17" spans="1:33" ht="41.25" customHeight="1" hidden="1" thickBot="1">
      <c r="A17" s="76" t="s">
        <v>24</v>
      </c>
      <c r="B17" s="122" t="s">
        <v>6</v>
      </c>
      <c r="C17" s="78" t="s">
        <v>49</v>
      </c>
      <c r="D17" s="67"/>
      <c r="E17" s="67"/>
      <c r="F17" s="68"/>
      <c r="G17" s="68"/>
      <c r="H17" s="68"/>
      <c r="I17" s="68"/>
      <c r="J17" s="68"/>
      <c r="K17" s="68"/>
      <c r="L17" s="68"/>
      <c r="M17" s="68">
        <v>10319.67</v>
      </c>
      <c r="N17" s="68"/>
      <c r="O17" s="68"/>
      <c r="P17" s="68"/>
      <c r="Q17" s="68"/>
      <c r="R17" s="68"/>
      <c r="S17" s="68"/>
      <c r="T17" s="68"/>
      <c r="U17" s="70"/>
      <c r="V17" s="70"/>
      <c r="W17" s="68"/>
      <c r="X17" s="71">
        <f t="shared" si="0"/>
        <v>10319.67</v>
      </c>
      <c r="Y17" s="72">
        <f>X17</f>
        <v>10319.67</v>
      </c>
      <c r="Z17" s="115">
        <v>10319.67</v>
      </c>
      <c r="AA17" s="116">
        <f>Z17-Y17</f>
        <v>0</v>
      </c>
      <c r="AB17" s="67"/>
      <c r="AC17" s="68"/>
      <c r="AD17" s="72">
        <f>AC17</f>
        <v>0</v>
      </c>
      <c r="AE17" s="67"/>
      <c r="AF17" s="68"/>
      <c r="AG17" s="72">
        <f>AF17</f>
        <v>0</v>
      </c>
    </row>
    <row r="18" spans="1:33" ht="36.75" customHeight="1" hidden="1">
      <c r="A18" s="148" t="s">
        <v>25</v>
      </c>
      <c r="B18" s="175" t="s">
        <v>7</v>
      </c>
      <c r="C18" s="56" t="s">
        <v>50</v>
      </c>
      <c r="D18" s="123"/>
      <c r="E18" s="123"/>
      <c r="F18" s="124"/>
      <c r="G18" s="124"/>
      <c r="H18" s="124"/>
      <c r="I18" s="124"/>
      <c r="J18" s="124"/>
      <c r="K18" s="124"/>
      <c r="L18" s="124"/>
      <c r="M18" s="124">
        <v>5000</v>
      </c>
      <c r="N18" s="124"/>
      <c r="O18" s="124"/>
      <c r="P18" s="124"/>
      <c r="Q18" s="124"/>
      <c r="R18" s="124"/>
      <c r="S18" s="124"/>
      <c r="T18" s="124"/>
      <c r="U18" s="125"/>
      <c r="V18" s="125"/>
      <c r="W18" s="124"/>
      <c r="X18" s="126">
        <f t="shared" si="0"/>
        <v>5000</v>
      </c>
      <c r="Y18" s="154">
        <v>11213</v>
      </c>
      <c r="Z18" s="157">
        <v>11213.14</v>
      </c>
      <c r="AA18" s="160">
        <f>Z18-Y18</f>
        <v>0.13999999999941792</v>
      </c>
      <c r="AB18" s="123"/>
      <c r="AC18" s="124"/>
      <c r="AD18" s="154">
        <v>11213</v>
      </c>
      <c r="AE18" s="123"/>
      <c r="AF18" s="124"/>
      <c r="AG18" s="154">
        <v>11213</v>
      </c>
    </row>
    <row r="19" spans="1:33" ht="35.25" customHeight="1" hidden="1">
      <c r="A19" s="149"/>
      <c r="B19" s="176"/>
      <c r="C19" s="57" t="s">
        <v>51</v>
      </c>
      <c r="D19" s="127"/>
      <c r="E19" s="127"/>
      <c r="F19" s="128"/>
      <c r="G19" s="128"/>
      <c r="H19" s="128"/>
      <c r="I19" s="128"/>
      <c r="J19" s="128"/>
      <c r="K19" s="128"/>
      <c r="L19" s="128"/>
      <c r="M19" s="128">
        <v>5000</v>
      </c>
      <c r="N19" s="128"/>
      <c r="O19" s="128"/>
      <c r="P19" s="128"/>
      <c r="Q19" s="128"/>
      <c r="R19" s="128"/>
      <c r="S19" s="128"/>
      <c r="T19" s="128"/>
      <c r="U19" s="129"/>
      <c r="V19" s="129"/>
      <c r="W19" s="130"/>
      <c r="X19" s="131">
        <f t="shared" si="0"/>
        <v>5000</v>
      </c>
      <c r="Y19" s="168"/>
      <c r="Z19" s="158"/>
      <c r="AA19" s="161"/>
      <c r="AB19" s="127"/>
      <c r="AC19" s="128"/>
      <c r="AD19" s="168"/>
      <c r="AE19" s="127"/>
      <c r="AF19" s="128"/>
      <c r="AG19" s="168"/>
    </row>
    <row r="20" spans="1:33" ht="25.5" customHeight="1" thickBot="1">
      <c r="A20" s="149"/>
      <c r="B20" s="176"/>
      <c r="C20" s="57" t="s">
        <v>52</v>
      </c>
      <c r="D20" s="127">
        <v>0</v>
      </c>
      <c r="E20" s="127"/>
      <c r="F20" s="128">
        <v>500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>
        <v>500</v>
      </c>
      <c r="T20" s="128"/>
      <c r="U20" s="129"/>
      <c r="V20" s="129"/>
      <c r="W20" s="130"/>
      <c r="X20" s="131">
        <f t="shared" si="0"/>
        <v>1000</v>
      </c>
      <c r="Y20" s="155"/>
      <c r="Z20" s="158"/>
      <c r="AA20" s="161"/>
      <c r="AB20" s="127">
        <v>500</v>
      </c>
      <c r="AC20" s="128">
        <v>-500</v>
      </c>
      <c r="AD20" s="155"/>
      <c r="AE20" s="127">
        <v>500</v>
      </c>
      <c r="AF20" s="128">
        <v>0</v>
      </c>
      <c r="AG20" s="155"/>
    </row>
    <row r="21" spans="1:33" ht="49.5" customHeight="1" hidden="1" thickBot="1">
      <c r="A21" s="150"/>
      <c r="B21" s="177"/>
      <c r="C21" s="58" t="s">
        <v>53</v>
      </c>
      <c r="D21" s="132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>
        <v>713</v>
      </c>
      <c r="R21" s="133"/>
      <c r="S21" s="133"/>
      <c r="T21" s="133"/>
      <c r="U21" s="134"/>
      <c r="V21" s="134"/>
      <c r="W21" s="133"/>
      <c r="X21" s="135">
        <f t="shared" si="0"/>
        <v>713</v>
      </c>
      <c r="Y21" s="156"/>
      <c r="Z21" s="159"/>
      <c r="AA21" s="162"/>
      <c r="AB21" s="132"/>
      <c r="AC21" s="133"/>
      <c r="AD21" s="156"/>
      <c r="AE21" s="132"/>
      <c r="AF21" s="133"/>
      <c r="AG21" s="156"/>
    </row>
    <row r="22" spans="1:33" ht="37.5" customHeight="1" hidden="1">
      <c r="A22" s="163" t="s">
        <v>72</v>
      </c>
      <c r="B22" s="174" t="s">
        <v>8</v>
      </c>
      <c r="C22" s="85" t="s">
        <v>54</v>
      </c>
      <c r="D22" s="28"/>
      <c r="E22" s="29"/>
      <c r="F22" s="29"/>
      <c r="G22" s="29"/>
      <c r="H22" s="29">
        <v>5000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0"/>
      <c r="W22" s="29"/>
      <c r="X22" s="79">
        <f t="shared" si="0"/>
        <v>5000</v>
      </c>
      <c r="Y22" s="186">
        <f>X22+X23</f>
        <v>22336.94</v>
      </c>
      <c r="Z22" s="158">
        <v>22336.94</v>
      </c>
      <c r="AA22" s="178">
        <f>Z22-Y22</f>
        <v>0</v>
      </c>
      <c r="AB22" s="28"/>
      <c r="AC22" s="29"/>
      <c r="AD22" s="186">
        <f>AC22+AC23</f>
        <v>0</v>
      </c>
      <c r="AE22" s="28"/>
      <c r="AF22" s="29"/>
      <c r="AG22" s="186">
        <f>AF22+AF23</f>
        <v>0</v>
      </c>
    </row>
    <row r="23" spans="1:33" ht="35.25" customHeight="1" hidden="1" thickBot="1">
      <c r="A23" s="149"/>
      <c r="B23" s="174"/>
      <c r="C23" s="57" t="s">
        <v>55</v>
      </c>
      <c r="D23" s="37"/>
      <c r="E23" s="38"/>
      <c r="F23" s="38"/>
      <c r="G23" s="38">
        <v>17336.94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39"/>
      <c r="W23" s="38"/>
      <c r="X23" s="71">
        <f t="shared" si="0"/>
        <v>17336.94</v>
      </c>
      <c r="Y23" s="187"/>
      <c r="Z23" s="159"/>
      <c r="AA23" s="162"/>
      <c r="AB23" s="37"/>
      <c r="AC23" s="38"/>
      <c r="AD23" s="187"/>
      <c r="AE23" s="37"/>
      <c r="AF23" s="38"/>
      <c r="AG23" s="187"/>
    </row>
    <row r="24" spans="1:33" ht="26.25" customHeight="1" hidden="1">
      <c r="A24" s="148" t="s">
        <v>73</v>
      </c>
      <c r="B24" s="151" t="s">
        <v>9</v>
      </c>
      <c r="C24" s="56" t="s">
        <v>56</v>
      </c>
      <c r="D24" s="82">
        <v>4612.5</v>
      </c>
      <c r="E24" s="82"/>
      <c r="F24" s="83">
        <v>1211.55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  <c r="V24" s="84"/>
      <c r="W24" s="83"/>
      <c r="X24" s="87">
        <f t="shared" si="0"/>
        <v>5824.05</v>
      </c>
      <c r="Y24" s="170">
        <f>X24+X25</f>
        <v>6790.43</v>
      </c>
      <c r="Z24" s="179">
        <v>6790.43</v>
      </c>
      <c r="AA24" s="181">
        <f>Z24-Y24</f>
        <v>0</v>
      </c>
      <c r="AB24" s="82"/>
      <c r="AC24" s="83"/>
      <c r="AD24" s="170">
        <v>6790.43</v>
      </c>
      <c r="AE24" s="82">
        <v>4612.5</v>
      </c>
      <c r="AF24" s="83">
        <v>1211.55</v>
      </c>
      <c r="AG24" s="170">
        <v>6790.43</v>
      </c>
    </row>
    <row r="25" spans="1:33" ht="41.25" customHeight="1" hidden="1" thickBot="1">
      <c r="A25" s="150"/>
      <c r="B25" s="153"/>
      <c r="C25" s="58" t="s">
        <v>45</v>
      </c>
      <c r="D25" s="45"/>
      <c r="E25" s="4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>
        <v>500</v>
      </c>
      <c r="R25" s="41"/>
      <c r="S25" s="41">
        <v>466.38</v>
      </c>
      <c r="T25" s="41"/>
      <c r="U25" s="42"/>
      <c r="V25" s="42"/>
      <c r="W25" s="41"/>
      <c r="X25" s="88">
        <f t="shared" si="0"/>
        <v>966.38</v>
      </c>
      <c r="Y25" s="171"/>
      <c r="Z25" s="180"/>
      <c r="AA25" s="182"/>
      <c r="AB25" s="45"/>
      <c r="AC25" s="41"/>
      <c r="AD25" s="171"/>
      <c r="AE25" s="45"/>
      <c r="AF25" s="41"/>
      <c r="AG25" s="171"/>
    </row>
    <row r="26" spans="1:33" ht="29.25" customHeight="1" hidden="1">
      <c r="A26" s="163" t="s">
        <v>26</v>
      </c>
      <c r="B26" s="152" t="s">
        <v>10</v>
      </c>
      <c r="C26" s="85" t="s">
        <v>57</v>
      </c>
      <c r="D26" s="107">
        <v>0</v>
      </c>
      <c r="E26" s="107"/>
      <c r="F26" s="108">
        <v>10000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  <c r="V26" s="109"/>
      <c r="W26" s="108"/>
      <c r="X26" s="110">
        <f t="shared" si="0"/>
        <v>10000</v>
      </c>
      <c r="Y26" s="188">
        <f>SUM(X26:X28)</f>
        <v>16618.68</v>
      </c>
      <c r="Z26" s="193">
        <v>16618.68</v>
      </c>
      <c r="AA26" s="190">
        <f>Z26-Y26</f>
        <v>0</v>
      </c>
      <c r="AB26" s="107">
        <v>3000</v>
      </c>
      <c r="AC26" s="108">
        <v>-3000</v>
      </c>
      <c r="AD26" s="188">
        <v>16618.68</v>
      </c>
      <c r="AE26" s="107">
        <v>3000</v>
      </c>
      <c r="AF26" s="108">
        <v>7000</v>
      </c>
      <c r="AG26" s="188">
        <v>16618.68</v>
      </c>
    </row>
    <row r="27" spans="1:33" ht="22.5" customHeight="1" hidden="1">
      <c r="A27" s="163"/>
      <c r="B27" s="152"/>
      <c r="C27" s="59" t="s">
        <v>69</v>
      </c>
      <c r="D27" s="44"/>
      <c r="E27" s="4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1500</v>
      </c>
      <c r="R27" s="11"/>
      <c r="S27" s="11">
        <v>1500</v>
      </c>
      <c r="T27" s="11"/>
      <c r="U27" s="40"/>
      <c r="V27" s="40"/>
      <c r="W27" s="11"/>
      <c r="X27" s="111">
        <f t="shared" si="0"/>
        <v>3000</v>
      </c>
      <c r="Y27" s="189"/>
      <c r="Z27" s="194"/>
      <c r="AA27" s="191"/>
      <c r="AB27" s="44"/>
      <c r="AC27" s="11"/>
      <c r="AD27" s="189"/>
      <c r="AE27" s="44"/>
      <c r="AF27" s="11"/>
      <c r="AG27" s="189"/>
    </row>
    <row r="28" spans="1:33" ht="27.75" customHeight="1" hidden="1" thickBot="1">
      <c r="A28" s="164"/>
      <c r="B28" s="153"/>
      <c r="C28" s="58" t="s">
        <v>58</v>
      </c>
      <c r="D28" s="45"/>
      <c r="E28" s="45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>
        <v>3618.68</v>
      </c>
      <c r="R28" s="41"/>
      <c r="S28" s="41"/>
      <c r="T28" s="41"/>
      <c r="U28" s="42"/>
      <c r="V28" s="42"/>
      <c r="W28" s="41"/>
      <c r="X28" s="111">
        <f t="shared" si="0"/>
        <v>3618.68</v>
      </c>
      <c r="Y28" s="171"/>
      <c r="Z28" s="137"/>
      <c r="AA28" s="192"/>
      <c r="AB28" s="45"/>
      <c r="AC28" s="41"/>
      <c r="AD28" s="171"/>
      <c r="AE28" s="45"/>
      <c r="AF28" s="41"/>
      <c r="AG28" s="171"/>
    </row>
    <row r="29" spans="1:33" ht="38.25" customHeight="1" hidden="1">
      <c r="A29" s="148" t="s">
        <v>27</v>
      </c>
      <c r="B29" s="151" t="s">
        <v>11</v>
      </c>
      <c r="C29" s="56" t="s">
        <v>70</v>
      </c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8559</v>
      </c>
      <c r="Q29" s="19"/>
      <c r="R29" s="19"/>
      <c r="S29" s="19"/>
      <c r="T29" s="19"/>
      <c r="U29" s="20"/>
      <c r="V29" s="20"/>
      <c r="W29" s="19"/>
      <c r="X29" s="46">
        <f t="shared" si="0"/>
        <v>8559</v>
      </c>
      <c r="Y29" s="154">
        <f>X29+X30</f>
        <v>9359</v>
      </c>
      <c r="Z29" s="183">
        <v>9359.18</v>
      </c>
      <c r="AA29" s="165">
        <f>Z29-Y29</f>
        <v>0.18000000000029104</v>
      </c>
      <c r="AB29" s="18"/>
      <c r="AC29" s="19"/>
      <c r="AD29" s="154">
        <f>AC29+AC30</f>
        <v>0</v>
      </c>
      <c r="AE29" s="18"/>
      <c r="AF29" s="19"/>
      <c r="AG29" s="154">
        <f>AF29+AF30</f>
        <v>0</v>
      </c>
    </row>
    <row r="30" spans="1:33" ht="16.5" customHeight="1" hidden="1" thickBot="1">
      <c r="A30" s="164"/>
      <c r="B30" s="153"/>
      <c r="C30" s="58" t="s">
        <v>59</v>
      </c>
      <c r="D30" s="21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>
        <v>800</v>
      </c>
      <c r="W30" s="22"/>
      <c r="X30" s="46">
        <f t="shared" si="0"/>
        <v>800</v>
      </c>
      <c r="Y30" s="169"/>
      <c r="Z30" s="185"/>
      <c r="AA30" s="167"/>
      <c r="AB30" s="21"/>
      <c r="AC30" s="22"/>
      <c r="AD30" s="169"/>
      <c r="AE30" s="21"/>
      <c r="AF30" s="22"/>
      <c r="AG30" s="169"/>
    </row>
    <row r="31" spans="1:33" ht="41.25" customHeight="1" hidden="1" thickBot="1">
      <c r="A31" s="76" t="s">
        <v>28</v>
      </c>
      <c r="B31" s="77" t="s">
        <v>12</v>
      </c>
      <c r="C31" s="78" t="s">
        <v>71</v>
      </c>
      <c r="D31" s="67"/>
      <c r="E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>
        <v>10207.98</v>
      </c>
      <c r="U31" s="70"/>
      <c r="V31" s="70"/>
      <c r="W31" s="68"/>
      <c r="X31" s="71">
        <f t="shared" si="0"/>
        <v>10207.98</v>
      </c>
      <c r="Y31" s="72">
        <f>X31</f>
        <v>10207.98</v>
      </c>
      <c r="Z31" s="15">
        <v>10207.98</v>
      </c>
      <c r="AA31" s="65">
        <f>Z31-Y31</f>
        <v>0</v>
      </c>
      <c r="AB31" s="67"/>
      <c r="AC31" s="68"/>
      <c r="AD31" s="72">
        <f>AC31</f>
        <v>0</v>
      </c>
      <c r="AE31" s="67"/>
      <c r="AF31" s="68"/>
      <c r="AG31" s="72">
        <f>AF31</f>
        <v>0</v>
      </c>
    </row>
    <row r="32" spans="1:33" ht="36" customHeight="1" hidden="1">
      <c r="A32" s="148" t="s">
        <v>29</v>
      </c>
      <c r="B32" s="151" t="s">
        <v>13</v>
      </c>
      <c r="C32" s="66" t="s">
        <v>78</v>
      </c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>
        <v>15159.93</v>
      </c>
      <c r="V32" s="20"/>
      <c r="W32" s="20"/>
      <c r="X32" s="80">
        <f t="shared" si="0"/>
        <v>15159.93</v>
      </c>
      <c r="Y32" s="154">
        <f>X32+X33</f>
        <v>15159.93</v>
      </c>
      <c r="Z32" s="157">
        <v>18159.93</v>
      </c>
      <c r="AA32" s="160">
        <f>Z32-Y32</f>
        <v>3000</v>
      </c>
      <c r="AB32" s="18"/>
      <c r="AC32" s="19"/>
      <c r="AD32" s="154">
        <f>AC32+AC33</f>
        <v>0</v>
      </c>
      <c r="AE32" s="18"/>
      <c r="AF32" s="19"/>
      <c r="AG32" s="154">
        <f>AF32+AF33</f>
        <v>0</v>
      </c>
    </row>
    <row r="33" spans="1:33" ht="21.75" customHeight="1" hidden="1" thickBot="1">
      <c r="A33" s="150"/>
      <c r="B33" s="173"/>
      <c r="C33" s="61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3"/>
      <c r="W33" s="22"/>
      <c r="X33" s="81">
        <f t="shared" si="0"/>
        <v>0</v>
      </c>
      <c r="Y33" s="156"/>
      <c r="Z33" s="159"/>
      <c r="AA33" s="162"/>
      <c r="AB33" s="21"/>
      <c r="AC33" s="22"/>
      <c r="AD33" s="156"/>
      <c r="AE33" s="21"/>
      <c r="AF33" s="22"/>
      <c r="AG33" s="156"/>
    </row>
    <row r="34" spans="1:33" ht="30" customHeight="1" hidden="1">
      <c r="A34" s="148" t="s">
        <v>30</v>
      </c>
      <c r="B34" s="151" t="s">
        <v>14</v>
      </c>
      <c r="C34" s="62" t="s">
        <v>60</v>
      </c>
      <c r="D34" s="82"/>
      <c r="E34" s="83"/>
      <c r="F34" s="83"/>
      <c r="G34" s="83"/>
      <c r="H34" s="83"/>
      <c r="I34" s="83"/>
      <c r="J34" s="83"/>
      <c r="K34" s="83"/>
      <c r="L34" s="83">
        <v>4440</v>
      </c>
      <c r="M34" s="83"/>
      <c r="N34" s="83"/>
      <c r="O34" s="83"/>
      <c r="P34" s="83"/>
      <c r="Q34" s="83"/>
      <c r="R34" s="83"/>
      <c r="S34" s="83"/>
      <c r="T34" s="83"/>
      <c r="U34" s="84"/>
      <c r="V34" s="84"/>
      <c r="W34" s="83"/>
      <c r="X34" s="80">
        <f t="shared" si="0"/>
        <v>4440</v>
      </c>
      <c r="Y34" s="154">
        <f>X34+X35+X36</f>
        <v>11123</v>
      </c>
      <c r="Z34" s="157">
        <v>11123.8</v>
      </c>
      <c r="AA34" s="160">
        <f>Z34-Y34</f>
        <v>0.7999999999992724</v>
      </c>
      <c r="AB34" s="82"/>
      <c r="AC34" s="83"/>
      <c r="AD34" s="154">
        <f>AC34+AC35+AC36</f>
        <v>0</v>
      </c>
      <c r="AE34" s="82"/>
      <c r="AF34" s="83"/>
      <c r="AG34" s="154">
        <f>AF34+AF35+AF36</f>
        <v>0</v>
      </c>
    </row>
    <row r="35" spans="1:33" ht="33" customHeight="1" hidden="1">
      <c r="A35" s="149"/>
      <c r="B35" s="152"/>
      <c r="C35" s="63" t="s">
        <v>61</v>
      </c>
      <c r="D35" s="4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3159</v>
      </c>
      <c r="R35" s="11"/>
      <c r="S35" s="11"/>
      <c r="T35" s="11"/>
      <c r="U35" s="40"/>
      <c r="V35" s="40"/>
      <c r="W35" s="11"/>
      <c r="X35" s="46">
        <f t="shared" si="0"/>
        <v>3159</v>
      </c>
      <c r="Y35" s="155"/>
      <c r="Z35" s="158"/>
      <c r="AA35" s="161"/>
      <c r="AB35" s="44"/>
      <c r="AC35" s="11"/>
      <c r="AD35" s="155"/>
      <c r="AE35" s="44"/>
      <c r="AF35" s="11"/>
      <c r="AG35" s="155"/>
    </row>
    <row r="36" spans="1:33" ht="49.5" customHeight="1" hidden="1" thickBot="1">
      <c r="A36" s="150"/>
      <c r="B36" s="153"/>
      <c r="C36" s="61" t="s">
        <v>62</v>
      </c>
      <c r="D36" s="45"/>
      <c r="E36" s="41"/>
      <c r="F36" s="41"/>
      <c r="G36" s="41"/>
      <c r="H36" s="41"/>
      <c r="I36" s="41"/>
      <c r="J36" s="41"/>
      <c r="K36" s="41"/>
      <c r="L36" s="41"/>
      <c r="M36" s="41"/>
      <c r="N36" s="41">
        <v>3524</v>
      </c>
      <c r="O36" s="41"/>
      <c r="P36" s="41"/>
      <c r="Q36" s="41"/>
      <c r="R36" s="41"/>
      <c r="S36" s="41"/>
      <c r="T36" s="41"/>
      <c r="U36" s="42"/>
      <c r="V36" s="42"/>
      <c r="W36" s="41"/>
      <c r="X36" s="81">
        <f t="shared" si="0"/>
        <v>3524</v>
      </c>
      <c r="Y36" s="156"/>
      <c r="Z36" s="159"/>
      <c r="AA36" s="162"/>
      <c r="AB36" s="45"/>
      <c r="AC36" s="41"/>
      <c r="AD36" s="156"/>
      <c r="AE36" s="45"/>
      <c r="AF36" s="41"/>
      <c r="AG36" s="156"/>
    </row>
    <row r="37" spans="1:33" ht="60" customHeight="1" hidden="1" thickBot="1">
      <c r="A37" s="55" t="s">
        <v>76</v>
      </c>
      <c r="B37" s="60" t="s">
        <v>17</v>
      </c>
      <c r="C37" s="54" t="s">
        <v>67</v>
      </c>
      <c r="D37" s="117">
        <v>22336.94</v>
      </c>
      <c r="E37" s="118"/>
      <c r="F37" s="119">
        <v>0</v>
      </c>
      <c r="G37" s="119"/>
      <c r="H37" s="119"/>
      <c r="I37" s="119"/>
      <c r="J37" s="119"/>
      <c r="K37" s="119"/>
      <c r="L37" s="119"/>
      <c r="M37" s="119">
        <v>8000</v>
      </c>
      <c r="N37" s="119"/>
      <c r="O37" s="119"/>
      <c r="P37" s="119"/>
      <c r="Q37" s="119"/>
      <c r="R37" s="119"/>
      <c r="S37" s="119"/>
      <c r="T37" s="119"/>
      <c r="U37" s="120"/>
      <c r="V37" s="120"/>
      <c r="W37" s="119"/>
      <c r="X37" s="121">
        <f t="shared" si="0"/>
        <v>30336.94</v>
      </c>
      <c r="Y37" s="112">
        <f>D37</f>
        <v>22336.94</v>
      </c>
      <c r="Z37" s="113">
        <v>16775.04</v>
      </c>
      <c r="AA37" s="114">
        <f>Z37-Y37</f>
        <v>-5561.899999999998</v>
      </c>
      <c r="AB37" s="118">
        <v>-4792.36</v>
      </c>
      <c r="AC37" s="119">
        <v>4792.36</v>
      </c>
      <c r="AD37" s="112">
        <f>AB37+AC37</f>
        <v>0</v>
      </c>
      <c r="AE37" s="118">
        <f>D37+AB37</f>
        <v>17544.579999999998</v>
      </c>
      <c r="AF37" s="119">
        <f>F37+AC37</f>
        <v>4792.36</v>
      </c>
      <c r="AG37" s="112">
        <f>AE37+AF37</f>
        <v>22336.94</v>
      </c>
    </row>
    <row r="38" spans="1:33" ht="49.5" customHeight="1" hidden="1">
      <c r="A38" s="148" t="s">
        <v>74</v>
      </c>
      <c r="B38" s="151" t="s">
        <v>15</v>
      </c>
      <c r="C38" s="62" t="s">
        <v>63</v>
      </c>
      <c r="D38" s="18"/>
      <c r="E38" s="18"/>
      <c r="F38" s="19">
        <v>9962.28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20"/>
      <c r="W38" s="19"/>
      <c r="X38" s="46">
        <f t="shared" si="0"/>
        <v>9962.28</v>
      </c>
      <c r="Y38" s="154">
        <f>SUM(X38:X42)</f>
        <v>9962.28</v>
      </c>
      <c r="Z38" s="183">
        <v>9962.28</v>
      </c>
      <c r="AA38" s="165">
        <f>Z38-Y38</f>
        <v>0</v>
      </c>
      <c r="AB38" s="18"/>
      <c r="AC38" s="19">
        <v>9962.28</v>
      </c>
      <c r="AD38" s="154">
        <f>SUM(AC38:AC42)</f>
        <v>9962.28</v>
      </c>
      <c r="AE38" s="18"/>
      <c r="AF38" s="19">
        <v>9962.28</v>
      </c>
      <c r="AG38" s="154">
        <f>SUM(AF38:AF42)</f>
        <v>9962.28</v>
      </c>
    </row>
    <row r="39" spans="1:33" ht="41.25" customHeight="1" hidden="1">
      <c r="A39" s="163"/>
      <c r="B39" s="152"/>
      <c r="C39" s="63"/>
      <c r="D39" s="32"/>
      <c r="E39" s="3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3"/>
      <c r="V39" s="33"/>
      <c r="W39" s="31"/>
      <c r="X39" s="46">
        <f t="shared" si="0"/>
        <v>0</v>
      </c>
      <c r="Y39" s="168"/>
      <c r="Z39" s="184"/>
      <c r="AA39" s="166"/>
      <c r="AB39" s="32"/>
      <c r="AC39" s="31"/>
      <c r="AD39" s="168"/>
      <c r="AE39" s="32"/>
      <c r="AF39" s="31"/>
      <c r="AG39" s="168"/>
    </row>
    <row r="40" spans="1:33" ht="41.25" customHeight="1" hidden="1">
      <c r="A40" s="163"/>
      <c r="B40" s="152"/>
      <c r="C40" s="63"/>
      <c r="D40" s="32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3"/>
      <c r="V40" s="33"/>
      <c r="W40" s="31"/>
      <c r="X40" s="46">
        <f t="shared" si="0"/>
        <v>0</v>
      </c>
      <c r="Y40" s="168"/>
      <c r="Z40" s="184"/>
      <c r="AA40" s="166"/>
      <c r="AB40" s="32"/>
      <c r="AC40" s="31"/>
      <c r="AD40" s="168"/>
      <c r="AE40" s="32"/>
      <c r="AF40" s="31"/>
      <c r="AG40" s="168"/>
    </row>
    <row r="41" spans="1:33" ht="41.25" customHeight="1" hidden="1">
      <c r="A41" s="163"/>
      <c r="B41" s="152"/>
      <c r="C41" s="63"/>
      <c r="D41" s="32"/>
      <c r="E41" s="3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3"/>
      <c r="V41" s="33"/>
      <c r="W41" s="31"/>
      <c r="X41" s="46">
        <f t="shared" si="0"/>
        <v>0</v>
      </c>
      <c r="Y41" s="168"/>
      <c r="Z41" s="184"/>
      <c r="AA41" s="166"/>
      <c r="AB41" s="32"/>
      <c r="AC41" s="31"/>
      <c r="AD41" s="168"/>
      <c r="AE41" s="32"/>
      <c r="AF41" s="31"/>
      <c r="AG41" s="168"/>
    </row>
    <row r="42" spans="1:33" ht="41.25" customHeight="1" hidden="1" thickBot="1">
      <c r="A42" s="164"/>
      <c r="B42" s="153"/>
      <c r="C42" s="61"/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23"/>
      <c r="W42" s="22"/>
      <c r="X42" s="46">
        <f t="shared" si="0"/>
        <v>0</v>
      </c>
      <c r="Y42" s="169"/>
      <c r="Z42" s="185"/>
      <c r="AA42" s="167"/>
      <c r="AB42" s="21"/>
      <c r="AC42" s="22"/>
      <c r="AD42" s="169"/>
      <c r="AE42" s="21"/>
      <c r="AF42" s="22"/>
      <c r="AG42" s="169"/>
    </row>
    <row r="43" spans="1:33" ht="45" customHeight="1" hidden="1">
      <c r="A43" s="148" t="s">
        <v>75</v>
      </c>
      <c r="B43" s="151" t="s">
        <v>16</v>
      </c>
      <c r="C43" s="56" t="s">
        <v>64</v>
      </c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19">
        <v>11500</v>
      </c>
      <c r="X43" s="46">
        <f t="shared" si="0"/>
        <v>11500</v>
      </c>
      <c r="Y43" s="154">
        <f>SUM(X43:X46)</f>
        <v>18807.7</v>
      </c>
      <c r="Z43" s="183">
        <v>18807.7</v>
      </c>
      <c r="AA43" s="165">
        <f>Z43-Y43</f>
        <v>0</v>
      </c>
      <c r="AB43" s="18"/>
      <c r="AC43" s="19"/>
      <c r="AD43" s="154">
        <f>SUM(AC43:AC46)</f>
        <v>4000</v>
      </c>
      <c r="AE43" s="18"/>
      <c r="AF43" s="19"/>
      <c r="AG43" s="154">
        <f>SUM(AF43:AF46)</f>
        <v>4000</v>
      </c>
    </row>
    <row r="44" spans="1:33" ht="27" customHeight="1" hidden="1">
      <c r="A44" s="163"/>
      <c r="B44" s="152"/>
      <c r="C44" s="59" t="s">
        <v>65</v>
      </c>
      <c r="D44" s="32"/>
      <c r="E44" s="32"/>
      <c r="F44" s="31">
        <v>4000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3"/>
      <c r="V44" s="33"/>
      <c r="W44" s="31"/>
      <c r="X44" s="46">
        <f t="shared" si="0"/>
        <v>4000</v>
      </c>
      <c r="Y44" s="168"/>
      <c r="Z44" s="184"/>
      <c r="AA44" s="166"/>
      <c r="AB44" s="32"/>
      <c r="AC44" s="31">
        <v>4000</v>
      </c>
      <c r="AD44" s="168"/>
      <c r="AE44" s="32"/>
      <c r="AF44" s="31">
        <v>4000</v>
      </c>
      <c r="AG44" s="168"/>
    </row>
    <row r="45" spans="1:33" ht="35.25" customHeight="1" hidden="1">
      <c r="A45" s="163"/>
      <c r="B45" s="152"/>
      <c r="C45" s="57" t="s">
        <v>66</v>
      </c>
      <c r="D45" s="37"/>
      <c r="E45" s="37"/>
      <c r="F45" s="38"/>
      <c r="G45" s="38"/>
      <c r="H45" s="38"/>
      <c r="I45" s="38"/>
      <c r="J45" s="38"/>
      <c r="K45" s="38">
        <v>2500</v>
      </c>
      <c r="L45" s="38"/>
      <c r="M45" s="38"/>
      <c r="N45" s="38"/>
      <c r="O45" s="38"/>
      <c r="P45" s="38"/>
      <c r="Q45" s="38"/>
      <c r="R45" s="38"/>
      <c r="S45" s="38"/>
      <c r="T45" s="38"/>
      <c r="U45" s="39"/>
      <c r="V45" s="39"/>
      <c r="W45" s="31"/>
      <c r="X45" s="46">
        <f t="shared" si="0"/>
        <v>2500</v>
      </c>
      <c r="Y45" s="168"/>
      <c r="Z45" s="184"/>
      <c r="AA45" s="166"/>
      <c r="AB45" s="37"/>
      <c r="AC45" s="38"/>
      <c r="AD45" s="168"/>
      <c r="AE45" s="37"/>
      <c r="AF45" s="38"/>
      <c r="AG45" s="168"/>
    </row>
    <row r="46" spans="1:33" ht="24" customHeight="1" hidden="1" thickBot="1">
      <c r="A46" s="164"/>
      <c r="B46" s="153"/>
      <c r="C46" s="58" t="s">
        <v>69</v>
      </c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>
        <v>300</v>
      </c>
      <c r="R46" s="22"/>
      <c r="S46" s="22">
        <v>507.7</v>
      </c>
      <c r="T46" s="22"/>
      <c r="U46" s="23"/>
      <c r="V46" s="23"/>
      <c r="W46" s="22"/>
      <c r="X46" s="46">
        <f t="shared" si="0"/>
        <v>807.7</v>
      </c>
      <c r="Y46" s="169"/>
      <c r="Z46" s="185"/>
      <c r="AA46" s="167"/>
      <c r="AB46" s="21"/>
      <c r="AC46" s="22"/>
      <c r="AD46" s="169"/>
      <c r="AE46" s="21"/>
      <c r="AF46" s="22"/>
      <c r="AG46" s="169"/>
    </row>
    <row r="47" spans="1:33" ht="50.25" customHeight="1" hidden="1" thickBot="1">
      <c r="A47" s="55" t="s">
        <v>76</v>
      </c>
      <c r="B47" s="60" t="s">
        <v>17</v>
      </c>
      <c r="C47" s="54" t="s">
        <v>67</v>
      </c>
      <c r="D47" s="67"/>
      <c r="E47" s="6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>
        <v>22336.94</v>
      </c>
      <c r="Q47" s="69"/>
      <c r="R47" s="68"/>
      <c r="S47" s="68"/>
      <c r="T47" s="68"/>
      <c r="U47" s="70"/>
      <c r="V47" s="70"/>
      <c r="W47" s="68"/>
      <c r="X47" s="71">
        <f t="shared" si="0"/>
        <v>22336.94</v>
      </c>
      <c r="Y47" s="72">
        <f>X47</f>
        <v>22336.94</v>
      </c>
      <c r="Z47">
        <v>22336.94</v>
      </c>
      <c r="AA47" s="12">
        <f>Z47-Y47</f>
        <v>0</v>
      </c>
      <c r="AB47" s="67"/>
      <c r="AC47" s="68"/>
      <c r="AD47" s="72">
        <f>AC47</f>
        <v>0</v>
      </c>
      <c r="AE47" s="67"/>
      <c r="AF47" s="68"/>
      <c r="AG47" s="72">
        <f>AF47</f>
        <v>0</v>
      </c>
    </row>
    <row r="48" spans="1:33" ht="14.25" customHeight="1" thickBot="1">
      <c r="A48" s="142" t="s">
        <v>38</v>
      </c>
      <c r="B48" s="143"/>
      <c r="C48" s="143"/>
      <c r="D48" s="73">
        <v>0</v>
      </c>
      <c r="E48" s="74">
        <f aca="true" t="shared" si="1" ref="E48:W48">SUM(E7:E47)</f>
        <v>5488.09</v>
      </c>
      <c r="F48" s="74">
        <v>500</v>
      </c>
      <c r="G48" s="74">
        <f t="shared" si="1"/>
        <v>28400.629999999997</v>
      </c>
      <c r="H48" s="74">
        <f t="shared" si="1"/>
        <v>5000</v>
      </c>
      <c r="I48" s="74">
        <f t="shared" si="1"/>
        <v>2000</v>
      </c>
      <c r="J48" s="74">
        <f t="shared" si="1"/>
        <v>3500</v>
      </c>
      <c r="K48" s="74">
        <f t="shared" si="1"/>
        <v>2500</v>
      </c>
      <c r="L48" s="74">
        <f t="shared" si="1"/>
        <v>4440</v>
      </c>
      <c r="M48" s="74">
        <f t="shared" si="1"/>
        <v>28319.67</v>
      </c>
      <c r="N48" s="74">
        <f t="shared" si="1"/>
        <v>3524</v>
      </c>
      <c r="O48" s="74">
        <f t="shared" si="1"/>
        <v>0</v>
      </c>
      <c r="P48" s="74">
        <f t="shared" si="1"/>
        <v>30895.94</v>
      </c>
      <c r="Q48" s="74">
        <f t="shared" si="1"/>
        <v>19611.95</v>
      </c>
      <c r="R48" s="74">
        <f t="shared" si="1"/>
        <v>0</v>
      </c>
      <c r="S48" s="74">
        <f t="shared" si="1"/>
        <v>3474.08</v>
      </c>
      <c r="T48" s="74">
        <f t="shared" si="1"/>
        <v>10207.98</v>
      </c>
      <c r="U48" s="74">
        <f t="shared" si="1"/>
        <v>15159.93</v>
      </c>
      <c r="V48" s="74">
        <f t="shared" si="1"/>
        <v>800</v>
      </c>
      <c r="W48" s="74">
        <f t="shared" si="1"/>
        <v>11500</v>
      </c>
      <c r="X48" s="74">
        <f>SUM(X7:X47)</f>
        <v>243945.54</v>
      </c>
      <c r="Y48" s="75">
        <v>229883.64</v>
      </c>
      <c r="Z48" s="17">
        <f>SUM(Z7:Z47)</f>
        <v>232884.94999999998</v>
      </c>
      <c r="AA48" s="13">
        <f>SUM(AA7:AA47)</f>
        <v>-2560.5899999999983</v>
      </c>
      <c r="AB48" s="73">
        <v>500</v>
      </c>
      <c r="AC48" s="73">
        <v>-500</v>
      </c>
      <c r="AD48" s="75">
        <v>0</v>
      </c>
      <c r="AE48" s="73">
        <f>D48+AB48</f>
        <v>500</v>
      </c>
      <c r="AF48" s="74">
        <f>F48+AC48</f>
        <v>0</v>
      </c>
      <c r="AG48" s="75">
        <v>229883.64</v>
      </c>
    </row>
    <row r="49" spans="3:30" ht="14.25">
      <c r="C49" s="1"/>
      <c r="D49" s="2"/>
      <c r="E49" s="2"/>
      <c r="F49" s="2"/>
      <c r="G49" s="2"/>
      <c r="H49" s="2"/>
      <c r="I49" s="2"/>
      <c r="J49" s="2"/>
      <c r="K49" s="2"/>
      <c r="L49" s="2"/>
      <c r="M49" s="2">
        <v>0</v>
      </c>
      <c r="N49" s="2">
        <v>500</v>
      </c>
      <c r="O49" s="2">
        <v>7000</v>
      </c>
      <c r="P49" s="2"/>
      <c r="Q49" s="2">
        <v>0</v>
      </c>
      <c r="R49" s="2">
        <v>4300</v>
      </c>
      <c r="S49" s="2">
        <v>0</v>
      </c>
      <c r="T49" s="2">
        <v>0</v>
      </c>
      <c r="U49" s="2"/>
      <c r="V49" s="2">
        <v>11000</v>
      </c>
      <c r="W49" s="2">
        <v>0</v>
      </c>
      <c r="X49" s="2"/>
      <c r="Y49" s="2"/>
      <c r="Z49" s="1"/>
      <c r="AA49" s="1"/>
      <c r="AB49" s="1"/>
      <c r="AC49" s="1"/>
      <c r="AD49" s="1"/>
    </row>
    <row r="50" spans="3:32" ht="14.25">
      <c r="C50" s="3"/>
      <c r="D50" s="4"/>
      <c r="E50" s="4"/>
      <c r="F50" s="4"/>
      <c r="G50" s="4"/>
      <c r="H50" s="4"/>
      <c r="I50" s="4"/>
      <c r="J50" s="4"/>
      <c r="K50" s="4"/>
      <c r="L50" s="4"/>
      <c r="M50" s="4">
        <f>M49-M48</f>
        <v>-28319.67</v>
      </c>
      <c r="N50" s="4">
        <f aca="true" t="shared" si="2" ref="N50:W50">N49-N48</f>
        <v>-3024</v>
      </c>
      <c r="O50" s="4">
        <f t="shared" si="2"/>
        <v>7000</v>
      </c>
      <c r="P50" s="4">
        <f t="shared" si="2"/>
        <v>-30895.94</v>
      </c>
      <c r="Q50" s="4">
        <f t="shared" si="2"/>
        <v>-19611.95</v>
      </c>
      <c r="R50" s="4">
        <f t="shared" si="2"/>
        <v>4300</v>
      </c>
      <c r="S50" s="4">
        <f t="shared" si="2"/>
        <v>-3474.08</v>
      </c>
      <c r="T50" s="4">
        <f t="shared" si="2"/>
        <v>-10207.98</v>
      </c>
      <c r="U50" s="4"/>
      <c r="V50" s="4">
        <f t="shared" si="2"/>
        <v>10200</v>
      </c>
      <c r="W50" s="4">
        <f t="shared" si="2"/>
        <v>-11500</v>
      </c>
      <c r="X50" s="1"/>
      <c r="Y50" s="1"/>
      <c r="Z50" s="1"/>
      <c r="AA50" s="1"/>
      <c r="AB50" s="1"/>
      <c r="AC50" s="89"/>
      <c r="AD50" s="1"/>
      <c r="AE50" s="86"/>
      <c r="AF50" s="86"/>
    </row>
    <row r="51" spans="3:32" ht="15" thickBo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F51" s="86"/>
    </row>
    <row r="52" spans="1:33" ht="15" thickBot="1">
      <c r="A52" s="90"/>
      <c r="B52" s="10"/>
      <c r="C52" s="91"/>
      <c r="D52" s="90"/>
      <c r="E52" s="10"/>
      <c r="F52" s="10" t="s">
        <v>80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1"/>
      <c r="AB52" s="90"/>
      <c r="AC52" s="10" t="s">
        <v>82</v>
      </c>
      <c r="AD52" s="91"/>
      <c r="AE52" s="90"/>
      <c r="AF52" s="10" t="s">
        <v>81</v>
      </c>
      <c r="AG52" s="91"/>
    </row>
    <row r="53" spans="1:33" ht="14.25">
      <c r="A53" s="144" t="s">
        <v>18</v>
      </c>
      <c r="B53" s="144" t="s">
        <v>0</v>
      </c>
      <c r="C53" s="146" t="s">
        <v>39</v>
      </c>
      <c r="D53" s="43">
        <v>90095</v>
      </c>
      <c r="E53" s="6">
        <v>60016</v>
      </c>
      <c r="F53" s="7">
        <v>90095</v>
      </c>
      <c r="G53" s="7">
        <v>60016</v>
      </c>
      <c r="H53" s="7">
        <v>60016</v>
      </c>
      <c r="I53" s="7">
        <v>60095</v>
      </c>
      <c r="J53" s="7">
        <v>60095</v>
      </c>
      <c r="K53" s="7">
        <v>75412</v>
      </c>
      <c r="L53" s="7">
        <v>75412</v>
      </c>
      <c r="M53" s="7">
        <v>90015</v>
      </c>
      <c r="N53" s="7">
        <v>90095</v>
      </c>
      <c r="O53" s="7">
        <v>90095</v>
      </c>
      <c r="P53" s="7">
        <v>90095</v>
      </c>
      <c r="Q53" s="8">
        <v>92109</v>
      </c>
      <c r="R53" s="8">
        <v>92109</v>
      </c>
      <c r="S53" s="8">
        <v>92109</v>
      </c>
      <c r="T53" s="8">
        <v>92109</v>
      </c>
      <c r="U53" s="9">
        <v>92601</v>
      </c>
      <c r="V53" s="9">
        <v>92605</v>
      </c>
      <c r="W53" s="8">
        <v>92605</v>
      </c>
      <c r="X53" s="10" t="s">
        <v>32</v>
      </c>
      <c r="Y53" s="140" t="s">
        <v>77</v>
      </c>
      <c r="Z53" s="136" t="s">
        <v>34</v>
      </c>
      <c r="AA53" s="138" t="s">
        <v>35</v>
      </c>
      <c r="AB53" s="43">
        <v>90095</v>
      </c>
      <c r="AC53" s="43">
        <v>90095</v>
      </c>
      <c r="AD53" s="140" t="s">
        <v>77</v>
      </c>
      <c r="AE53" s="43">
        <v>90095</v>
      </c>
      <c r="AF53" s="43">
        <v>90095</v>
      </c>
      <c r="AG53" s="140" t="s">
        <v>77</v>
      </c>
    </row>
    <row r="54" spans="1:33" ht="15" thickBot="1">
      <c r="A54" s="145"/>
      <c r="B54" s="145"/>
      <c r="C54" s="147"/>
      <c r="D54" s="101">
        <v>6060</v>
      </c>
      <c r="E54" s="102">
        <v>4270</v>
      </c>
      <c r="F54" s="103">
        <v>4300</v>
      </c>
      <c r="G54" s="103">
        <v>6050</v>
      </c>
      <c r="H54" s="103">
        <v>6060</v>
      </c>
      <c r="I54" s="103">
        <v>4210</v>
      </c>
      <c r="J54" s="103">
        <v>4300</v>
      </c>
      <c r="K54" s="103">
        <v>4210</v>
      </c>
      <c r="L54" s="103">
        <v>4250</v>
      </c>
      <c r="M54" s="103">
        <v>6050</v>
      </c>
      <c r="N54" s="103">
        <v>4210</v>
      </c>
      <c r="O54" s="103">
        <v>4270</v>
      </c>
      <c r="P54" s="103">
        <v>6060</v>
      </c>
      <c r="Q54" s="104">
        <v>4210</v>
      </c>
      <c r="R54" s="104">
        <v>4270</v>
      </c>
      <c r="S54" s="104">
        <v>4300</v>
      </c>
      <c r="T54" s="104">
        <v>6050</v>
      </c>
      <c r="U54" s="105">
        <v>4279</v>
      </c>
      <c r="V54" s="105">
        <v>4210</v>
      </c>
      <c r="W54" s="104">
        <v>6050</v>
      </c>
      <c r="X54" s="106" t="s">
        <v>33</v>
      </c>
      <c r="Y54" s="141"/>
      <c r="Z54" s="137"/>
      <c r="AA54" s="139"/>
      <c r="AB54" s="101">
        <v>6060</v>
      </c>
      <c r="AC54" s="101">
        <v>4210</v>
      </c>
      <c r="AD54" s="141"/>
      <c r="AE54" s="101">
        <v>6060</v>
      </c>
      <c r="AF54" s="101">
        <v>4210</v>
      </c>
      <c r="AG54" s="141"/>
    </row>
    <row r="55" spans="1:33" ht="34.5" thickBot="1">
      <c r="A55" s="55" t="s">
        <v>76</v>
      </c>
      <c r="B55" s="60" t="s">
        <v>17</v>
      </c>
      <c r="C55" s="54" t="s">
        <v>67</v>
      </c>
      <c r="D55" s="117">
        <v>22336.94</v>
      </c>
      <c r="E55" s="118"/>
      <c r="F55" s="119">
        <v>0</v>
      </c>
      <c r="G55" s="119"/>
      <c r="H55" s="119"/>
      <c r="I55" s="119"/>
      <c r="J55" s="119"/>
      <c r="K55" s="119"/>
      <c r="L55" s="119"/>
      <c r="M55" s="119">
        <v>8000</v>
      </c>
      <c r="N55" s="119"/>
      <c r="O55" s="119"/>
      <c r="P55" s="119"/>
      <c r="Q55" s="119"/>
      <c r="R55" s="119"/>
      <c r="S55" s="119"/>
      <c r="T55" s="119"/>
      <c r="U55" s="120"/>
      <c r="V55" s="120"/>
      <c r="W55" s="119"/>
      <c r="X55" s="121">
        <f>SUM(D55:W55)</f>
        <v>30336.94</v>
      </c>
      <c r="Y55" s="112">
        <f>D55</f>
        <v>22336.94</v>
      </c>
      <c r="Z55" s="113">
        <v>16775.04</v>
      </c>
      <c r="AA55" s="114">
        <f>Z55-Y55</f>
        <v>-5561.899999999998</v>
      </c>
      <c r="AB55" s="118">
        <v>-5147</v>
      </c>
      <c r="AC55" s="119">
        <v>5147</v>
      </c>
      <c r="AD55" s="112">
        <f>AB55+AC55</f>
        <v>0</v>
      </c>
      <c r="AE55" s="118">
        <f>D55+AB55</f>
        <v>17189.94</v>
      </c>
      <c r="AF55" s="119">
        <f>F55+AC55</f>
        <v>5147</v>
      </c>
      <c r="AG55" s="112">
        <f>AE55+AF55</f>
        <v>22336.94</v>
      </c>
    </row>
    <row r="56" spans="1:33" ht="15" thickBot="1">
      <c r="A56" s="142" t="s">
        <v>38</v>
      </c>
      <c r="B56" s="143"/>
      <c r="C56" s="143"/>
      <c r="D56" s="73">
        <f>D55</f>
        <v>22336.94</v>
      </c>
      <c r="E56" s="74">
        <f>SUM(E25:E55)</f>
        <v>69774.09</v>
      </c>
      <c r="F56" s="74">
        <v>0</v>
      </c>
      <c r="G56" s="74">
        <f aca="true" t="shared" si="3" ref="G56:X56">SUM(G25:G55)</f>
        <v>94466.63</v>
      </c>
      <c r="H56" s="74">
        <f t="shared" si="3"/>
        <v>71076</v>
      </c>
      <c r="I56" s="74">
        <f t="shared" si="3"/>
        <v>66305</v>
      </c>
      <c r="J56" s="74">
        <f t="shared" si="3"/>
        <v>67895</v>
      </c>
      <c r="K56" s="74">
        <f t="shared" si="3"/>
        <v>84622</v>
      </c>
      <c r="L56" s="74">
        <f t="shared" si="3"/>
        <v>88542</v>
      </c>
      <c r="M56" s="74">
        <f t="shared" si="3"/>
        <v>112065</v>
      </c>
      <c r="N56" s="74">
        <f t="shared" si="3"/>
        <v>98829</v>
      </c>
      <c r="O56" s="74">
        <f t="shared" si="3"/>
        <v>108365</v>
      </c>
      <c r="P56" s="74">
        <f t="shared" si="3"/>
        <v>127050.94</v>
      </c>
      <c r="Q56" s="74">
        <f t="shared" si="3"/>
        <v>105396.68</v>
      </c>
      <c r="R56" s="74">
        <f t="shared" si="3"/>
        <v>104979</v>
      </c>
      <c r="S56" s="74">
        <f t="shared" si="3"/>
        <v>98883.08</v>
      </c>
      <c r="T56" s="74">
        <f t="shared" si="3"/>
        <v>108366.98</v>
      </c>
      <c r="U56" s="74">
        <f t="shared" si="3"/>
        <v>127199.86</v>
      </c>
      <c r="V56" s="74">
        <f t="shared" si="3"/>
        <v>119615</v>
      </c>
      <c r="W56" s="74">
        <f t="shared" si="3"/>
        <v>110155</v>
      </c>
      <c r="X56" s="74">
        <f t="shared" si="3"/>
        <v>419161.31</v>
      </c>
      <c r="Y56" s="75">
        <v>229883.64</v>
      </c>
      <c r="Z56" s="17">
        <f>SUM(Z25:Z55)</f>
        <v>383011.51999999996</v>
      </c>
      <c r="AA56" s="13">
        <f>SUM(AA25:AA55)</f>
        <v>-10683.409999999994</v>
      </c>
      <c r="AB56" s="73">
        <f>AB55</f>
        <v>-5147</v>
      </c>
      <c r="AC56" s="73">
        <f>AC55</f>
        <v>5147</v>
      </c>
      <c r="AD56" s="75">
        <v>0</v>
      </c>
      <c r="AE56" s="73">
        <f>D56+AB56</f>
        <v>17189.94</v>
      </c>
      <c r="AF56" s="74">
        <f>F56+AC56</f>
        <v>5147</v>
      </c>
      <c r="AG56" s="75">
        <v>229883.64</v>
      </c>
    </row>
  </sheetData>
  <sheetProtection/>
  <mergeCells count="103">
    <mergeCell ref="AG34:AG36"/>
    <mergeCell ref="AG38:AG42"/>
    <mergeCell ref="AG43:AG46"/>
    <mergeCell ref="AG18:AG21"/>
    <mergeCell ref="AG22:AG23"/>
    <mergeCell ref="AG24:AG25"/>
    <mergeCell ref="AG26:AG28"/>
    <mergeCell ref="AG29:AG30"/>
    <mergeCell ref="AD32:AD33"/>
    <mergeCell ref="AD34:AD36"/>
    <mergeCell ref="AD38:AD42"/>
    <mergeCell ref="AD43:AD46"/>
    <mergeCell ref="AD18:AD21"/>
    <mergeCell ref="AD22:AD23"/>
    <mergeCell ref="AD24:AD25"/>
    <mergeCell ref="AD26:AD28"/>
    <mergeCell ref="AD29:AD30"/>
    <mergeCell ref="AA32:AA33"/>
    <mergeCell ref="AA26:AA28"/>
    <mergeCell ref="AA29:AA30"/>
    <mergeCell ref="Z26:Z28"/>
    <mergeCell ref="A1:AG1"/>
    <mergeCell ref="AG5:AG6"/>
    <mergeCell ref="AG8:AG9"/>
    <mergeCell ref="AG10:AG11"/>
    <mergeCell ref="AG12:AG15"/>
    <mergeCell ref="AD5:AD6"/>
    <mergeCell ref="AD8:AD9"/>
    <mergeCell ref="AD10:AD11"/>
    <mergeCell ref="AD12:AD15"/>
    <mergeCell ref="A5:A6"/>
    <mergeCell ref="B5:B6"/>
    <mergeCell ref="C5:C6"/>
    <mergeCell ref="Y5:Y6"/>
    <mergeCell ref="AA5:AA6"/>
    <mergeCell ref="Z5:Z6"/>
    <mergeCell ref="AA8:AA9"/>
    <mergeCell ref="AG32:AG33"/>
    <mergeCell ref="AA10:AA11"/>
    <mergeCell ref="Z18:Z21"/>
    <mergeCell ref="AA18:AA21"/>
    <mergeCell ref="Z8:Z9"/>
    <mergeCell ref="AA12:AA15"/>
    <mergeCell ref="Z22:Z23"/>
    <mergeCell ref="AA22:AA23"/>
    <mergeCell ref="Z24:Z25"/>
    <mergeCell ref="AA24:AA25"/>
    <mergeCell ref="A48:C48"/>
    <mergeCell ref="A8:A9"/>
    <mergeCell ref="Y8:Y9"/>
    <mergeCell ref="Z38:Z42"/>
    <mergeCell ref="Z43:Z46"/>
    <mergeCell ref="B38:B42"/>
    <mergeCell ref="Z12:Z15"/>
    <mergeCell ref="Y12:Y15"/>
    <mergeCell ref="Y32:Y33"/>
    <mergeCell ref="Y18:Y21"/>
    <mergeCell ref="Y22:Y23"/>
    <mergeCell ref="Y26:Y28"/>
    <mergeCell ref="Z29:Z30"/>
    <mergeCell ref="B8:B9"/>
    <mergeCell ref="A24:A25"/>
    <mergeCell ref="Y29:Y30"/>
    <mergeCell ref="Z10:Z11"/>
    <mergeCell ref="Z32:Z33"/>
    <mergeCell ref="Y24:Y25"/>
    <mergeCell ref="Y10:Y11"/>
    <mergeCell ref="A29:A30"/>
    <mergeCell ref="B29:B30"/>
    <mergeCell ref="A32:A33"/>
    <mergeCell ref="B32:B33"/>
    <mergeCell ref="A22:A23"/>
    <mergeCell ref="B22:B23"/>
    <mergeCell ref="A26:A28"/>
    <mergeCell ref="B26:B28"/>
    <mergeCell ref="B24:B25"/>
    <mergeCell ref="A10:A11"/>
    <mergeCell ref="B10:B11"/>
    <mergeCell ref="A12:A15"/>
    <mergeCell ref="B12:B15"/>
    <mergeCell ref="A18:A21"/>
    <mergeCell ref="B18:B21"/>
    <mergeCell ref="A34:A36"/>
    <mergeCell ref="B34:B36"/>
    <mergeCell ref="Y34:Y36"/>
    <mergeCell ref="Z34:Z36"/>
    <mergeCell ref="AA34:AA36"/>
    <mergeCell ref="B43:B46"/>
    <mergeCell ref="A43:A46"/>
    <mergeCell ref="A38:A42"/>
    <mergeCell ref="AA38:AA42"/>
    <mergeCell ref="AA43:AA46"/>
    <mergeCell ref="Y43:Y46"/>
    <mergeCell ref="Y38:Y42"/>
    <mergeCell ref="Z53:Z54"/>
    <mergeCell ref="AA53:AA54"/>
    <mergeCell ref="AD53:AD54"/>
    <mergeCell ref="AG53:AG54"/>
    <mergeCell ref="A56:C56"/>
    <mergeCell ref="A53:A54"/>
    <mergeCell ref="B53:B54"/>
    <mergeCell ref="C53:C54"/>
    <mergeCell ref="Y53:Y54"/>
  </mergeCells>
  <printOptions/>
  <pageMargins left="0.5905511811023623" right="0.1968503937007874" top="0.5511811023622047" bottom="0.35433070866141736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8.796875" defaultRowHeight="14.25"/>
  <cols>
    <col min="1" max="1" width="19.8984375" style="0" customWidth="1"/>
  </cols>
  <sheetData>
    <row r="1" spans="1:2" ht="14.25">
      <c r="A1" t="s">
        <v>31</v>
      </c>
      <c r="B1" t="s">
        <v>36</v>
      </c>
    </row>
    <row r="2" ht="14.25">
      <c r="B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user</cp:lastModifiedBy>
  <cp:lastPrinted>2012-09-03T08:35:13Z</cp:lastPrinted>
  <dcterms:created xsi:type="dcterms:W3CDTF">2010-11-06T12:15:42Z</dcterms:created>
  <dcterms:modified xsi:type="dcterms:W3CDTF">2012-09-03T08:35:42Z</dcterms:modified>
  <cp:category/>
  <cp:version/>
  <cp:contentType/>
  <cp:contentStatus/>
</cp:coreProperties>
</file>