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<sst xmlns="http://schemas.openxmlformats.org/spreadsheetml/2006/main" count="698" uniqueCount="568">
  <si>
    <t>Uzasadnienie do Uchwały Nr XVIII/86/2007  Rady Miejskiej w Golinie</t>
  </si>
  <si>
    <t xml:space="preserve">              z dnia 27 grudnia  2007 roku w sprawie budżetu Gminy Golina na rok 2008</t>
  </si>
  <si>
    <t>I. Dochody budżetowe załącznik Nr 1</t>
  </si>
  <si>
    <t>Szczegółowy wykaz dochodów należnych gminom określa ustawa z dnia 13 listopada 2003 roku</t>
  </si>
  <si>
    <t>o dochodach jednostek samorządu terytorialnego (Dz. U. Nr 203, poz. 1966)</t>
  </si>
  <si>
    <t>DOCHODY BIEŻĄCE</t>
  </si>
  <si>
    <t>1. Podatki</t>
  </si>
  <si>
    <t xml:space="preserve">Dz. 756, rozdział 75615 i 75616  § 0310 - podatek od nieruchomości (ustawa z dnia 15 listopada 1984  roku </t>
  </si>
  <si>
    <t>o podatkach i opłatach lokalnych (Dz. U. Z 2002 roku Nr 9, poz. 84 ze zmianami)</t>
  </si>
  <si>
    <t>podatek od nieruchomości - osoby fizyczne (miasto)</t>
  </si>
  <si>
    <t>podatek od nieruchomości - osoby fizyczne (gmina)</t>
  </si>
  <si>
    <t>podatek od nieruchomości - osoby prawne</t>
  </si>
  <si>
    <t>Razem</t>
  </si>
  <si>
    <t>Kwoty przyjęte w budżecie:</t>
  </si>
  <si>
    <t>osoby fizyczne</t>
  </si>
  <si>
    <t>osoby prawne</t>
  </si>
  <si>
    <t xml:space="preserve">Dz. 756, rozdział 75615  i 75616 § 0320 - podatek rolny  (ustawa z dnia 15 listopada  1984  roku o podatku rolnym  </t>
  </si>
  <si>
    <t>(Dz. U. Z 2006 roku Nr 136, poz. 969 ze zmianami)</t>
  </si>
  <si>
    <t>Dz. 756, rozdział 75615 i 75616 § 0330 podatek leśny</t>
  </si>
  <si>
    <t>ustawa z dnia 30 października 2002 roku o podatku leśnym (Dz. U. Nr 200, poz. 1682 ze zmianami)</t>
  </si>
  <si>
    <t xml:space="preserve">Dz. 756, rozdział 75615 i 75616 § 0340 podatek od środków transportowych  - (ustawa z dnia 15 listopada 1984  </t>
  </si>
  <si>
    <t>roku o podatkach i opłatach lokalnych (Dz. U. Z 2002 roku Nr 9, poz. 84 ze zmianami)</t>
  </si>
  <si>
    <t xml:space="preserve"> - osoby prawne</t>
  </si>
  <si>
    <t xml:space="preserve"> - osoby fizyczne</t>
  </si>
  <si>
    <t xml:space="preserve">Dz. 756, rozdział 75601 § 0350 - karta podatkowa (ustawa z dnia 20 września 1998 roku o zryczałtowanym </t>
  </si>
  <si>
    <r>
      <t>podatku dochodowym od niektórych przychodów osiąganych przez osoby fizyczne (</t>
    </r>
    <r>
      <rPr>
        <b/>
        <sz val="7"/>
        <rFont val="Arial"/>
        <family val="2"/>
      </rPr>
      <t xml:space="preserve">Dz. U. Nr 144, poz. 930 </t>
    </r>
  </si>
  <si>
    <t>ze zmianami)</t>
  </si>
  <si>
    <t>ustalono plan dochodów w kwocie:</t>
  </si>
  <si>
    <t>Dz. 756, rozdział 75616 § 0360 - podatek od spadków i darowizn - ustawa z dnia 28 lipca 1983 r o podatku od spadków i darowizn</t>
  </si>
  <si>
    <t>(Dz. U. Z 1997 roku Nr 16, poz. 89 ze zmianami)</t>
  </si>
  <si>
    <t xml:space="preserve">Dz. 756, rozdział 75616 § 0500 - podatek od czynności cywilnoprawnych - ustawa z dnia 9 września 2000 roku o podatku od </t>
  </si>
  <si>
    <t>czynności cywilnoprawnych ( Dz. U. Nr 86, poz. 959 ze zmianami)</t>
  </si>
  <si>
    <t xml:space="preserve">Dz. 756, rozdział 75621 § 0010 - podatek dochodowy od osób fizycznych </t>
  </si>
  <si>
    <t>wzrost planu o 17,47 % w stosunku do roku 2007</t>
  </si>
  <si>
    <t>Podstawa: Pismo Ministra Finansów z dnia 10.10.2007 rok Nr ST3-4820-26/2007</t>
  </si>
  <si>
    <t>Wskaźnik udziału we wpływach z podatku dochodowego od osób fizycznych wynosić będzie w roku 2008 36,49%</t>
  </si>
  <si>
    <t>Maksymalny wskaźnik 39,34 % Podstawa prawna: Ustawa o podatku dochodowym od osób fizycznych (Dz. U. z 2000 r. Nr 14, poz. 176 ze zm.)</t>
  </si>
  <si>
    <t>Dz. 756, rozdział 75621 § 0020 - podatek dochodowy od osób prawnych</t>
  </si>
  <si>
    <t xml:space="preserve">udział w wysokości 6,71% z tytułu wpływów </t>
  </si>
  <si>
    <t>zaplanowano kwotę:</t>
  </si>
  <si>
    <t>2. Opłaty</t>
  </si>
  <si>
    <t>Dz. 700 rozdział 70005 § 0470 opłaty za oddanie nieruchomości w trwały zarząd lub w użytkowanie wieczyste-</t>
  </si>
  <si>
    <t>ustawa z dnia 21 sierpnia 1997 r o gospodarce nieruchomościami (Dz. U. z 2000 r. Nr 46, poz. 543 ze zmianami)</t>
  </si>
  <si>
    <t>na podstawie ewidencji użytkowników ustalono plan:</t>
  </si>
  <si>
    <t xml:space="preserve">Dz. 756, rozdział 75616 § 0370 - opłata od posiadania psów  -  (ustawa z dnia 15 listopada 1984  roku o podatkach </t>
  </si>
  <si>
    <t>i opłatach lokalnych (Dz. U. Z 2002 roku Nr 9, poz. 84 ze zmianami)</t>
  </si>
  <si>
    <t xml:space="preserve">Dz. 756, rozdział 75616 § 0430 opłata targowa - pobierana na podstawie ustawy z dnia 12 stycznia 1991 roku o podatkach i opłatach </t>
  </si>
  <si>
    <t>lokalnych (Dz. U. Nr 9, poz. 31 ze zmianami)</t>
  </si>
  <si>
    <t>Zaplanowano kwotę:</t>
  </si>
  <si>
    <t xml:space="preserve">Dz. 756, rozdział 75616 § 0360 - podatek od spadków i darowizn -  ustawa z dnia 28 lipca 1983 r o podatku od </t>
  </si>
  <si>
    <t>spadków i darowizn (Dz. U. Z 1997 r. Nr 16, poz. 89 ze zmianami)</t>
  </si>
  <si>
    <t>Dz. 756, rozdział 7618 § 0410 - opłata skarbowa - ustawa z dnia 16 listopada 2006 r. o opłacie skarbowej (Dz. U. Nr 225, poz. 1635)</t>
  </si>
  <si>
    <t xml:space="preserve">Dz. 756, rozdział 75619 § 0460 opłata eksploatacyjna - ustawa z dnia 4 lutego 1994 roku - Prawo geologiczne i górnicze </t>
  </si>
  <si>
    <t>(Dz. U. Nr 27, poz. 96 ze zmianami)</t>
  </si>
  <si>
    <t xml:space="preserve">Dz. 756 rozdział 75618 § 0490 opłata planistyczna - ustawa z dnia 27 marca 2003 roku o planowaniu i zagospodarowaniu </t>
  </si>
  <si>
    <t>przestrzennym (Dz. U. Nr 80, poz. 717 ze zmianami)</t>
  </si>
  <si>
    <r>
      <t xml:space="preserve">Dz. 900, rozdział 90020 § 0400 - </t>
    </r>
    <r>
      <rPr>
        <b/>
        <sz val="7"/>
        <rFont val="Arial"/>
        <family val="2"/>
      </rPr>
      <t>opłata produktowa</t>
    </r>
  </si>
  <si>
    <t>Podstawa prawna: Ustawa o obowiązkach w zakresie gospodarowania niektórymi odpadami oraz o opłacie produktowej i opłacie depozytowej</t>
  </si>
  <si>
    <t>(Dz. U. Nr 63, poz. 639 ze zmianami)</t>
  </si>
  <si>
    <t>3. Dochody bieżące z majątku gminy</t>
  </si>
  <si>
    <t>Dz. 010 rozdział 01095 § 0750 dzierżawa terenów łowieckich</t>
  </si>
  <si>
    <t>Dz. 500, rozdział 50095 § 0750 - za dzierżawę stoisk handlowych</t>
  </si>
  <si>
    <t>Dz. 700 rozdział 70005 § 0750 za dzierżawę obiektów</t>
  </si>
  <si>
    <t>Dz. 801, rozdział 80101 § 0750 - dochody za dzierżawę obiektów</t>
  </si>
  <si>
    <t>Dz. 801, rozdział 80104 § 0750 - dochody za dzierżawę obiektów</t>
  </si>
  <si>
    <t>4. Subwencja</t>
  </si>
  <si>
    <t>Dz. 758, rozdziały 75801, 75807 - subwencja ogólna dla gmin</t>
  </si>
  <si>
    <t>z tego:</t>
  </si>
  <si>
    <t xml:space="preserve"> - część oświatowa subwencji ogólnej wzrost o 3,26 % w stosunku do roku 2007 wyliczona na podstawie danych o liczbie uczniów</t>
  </si>
  <si>
    <t>kwota subwencji  7 567 094 - wzrost o 3,26</t>
  </si>
  <si>
    <t xml:space="preserve"> - część wyrównawcza  subwencji ogólnej stanowi wzrost o  14,87 %  w stosunku do roku 2007</t>
  </si>
  <si>
    <t xml:space="preserve">kwota subwencji 3 494 559 </t>
  </si>
  <si>
    <t>Podstawa: Pismo Ministra Finansów z dnia 10.10.2006 roku Nr ST3-4820-26/2007</t>
  </si>
  <si>
    <t>5. Dochody pozostałe</t>
  </si>
  <si>
    <t>Dz. 010, rozdział 01095 § 0830 - wpływy z usług</t>
  </si>
  <si>
    <t>Dz. 750, rozdział 75011 § 2360 - 5% planowanych wpływów związanych z realizacją zadań zleconych</t>
  </si>
  <si>
    <t xml:space="preserve">Dz. 750, rozdział 75023 § 0830 - wpływy z usług ( usługi transportowe) </t>
  </si>
  <si>
    <t>Dz. 750, rozdział 75023 § 0920 - odsetki na rachunkach bankowych</t>
  </si>
  <si>
    <t xml:space="preserve">Dz. 750, rozdział 75095 § 0830 - wpływy z usług ( usługi kserograficzne) </t>
  </si>
  <si>
    <t>Dz. 754, rozdział 75416 § 0570 - za mandaty karne</t>
  </si>
  <si>
    <t>Dz. 756, rozdział 75618 § 0480 - wpływy z opłat za zezwolenia na sprzedaż alkoholu</t>
  </si>
  <si>
    <t>Dz. 801, rozdział 80104 § 0830 - wpływy z opłat za posiłki w  Przedszkolu</t>
  </si>
  <si>
    <t>Dz. 801, rozdział 80148 § 0830 - wpływy z opłat za posiłki</t>
  </si>
  <si>
    <t>Dz. 852, rozdział 85228 § 2360 - 5% planowanych wpływów związanych z realizacją zadań zleconych</t>
  </si>
  <si>
    <t>Dz. 852, rozdział 85228 § 0830 - za usługi opiekuńcze</t>
  </si>
  <si>
    <t>6. Dotacja na realizację zadań własnych</t>
  </si>
  <si>
    <t>Dz. 801, rozdział 80195 § 2030</t>
  </si>
  <si>
    <t>Dz. 852, rozdział 85214 § 2030</t>
  </si>
  <si>
    <t>Dz. 852, rozdział 85219 § 2030</t>
  </si>
  <si>
    <t xml:space="preserve">Dz. 852, rozdział 85295 § 2030 </t>
  </si>
  <si>
    <t>7. Dotacja na zadania zlecone</t>
  </si>
  <si>
    <t>wg następującej klasyfikacji budżetowej:</t>
  </si>
  <si>
    <t>dz. 750, rozdział 75011 § 2010</t>
  </si>
  <si>
    <t>dz. 751, rozdział 75101 § 2010</t>
  </si>
  <si>
    <t>dz. 852, rozdział 85212 § 2010</t>
  </si>
  <si>
    <t>dz. 852, rozdział 85213 § 2010</t>
  </si>
  <si>
    <t>dz. 852, rozdział 85214 § 2010</t>
  </si>
  <si>
    <t>OGÓŁEM DOTACJA</t>
  </si>
  <si>
    <t>Podstawa:</t>
  </si>
  <si>
    <t>Pismo nr FB.I-3.3010-25/07</t>
  </si>
  <si>
    <t>Pismo nr DKN - 421 - 45/07</t>
  </si>
  <si>
    <t>RAZEM DOCHODY BIEŻĄCE</t>
  </si>
  <si>
    <t>DOCHODY MAJĄTKOWE</t>
  </si>
  <si>
    <t>Dz. 010, rozdział 01095 § 0770 - sprzedaż  użytków rolnych</t>
  </si>
  <si>
    <t xml:space="preserve">Dz. 700, rozdział 70005 § 0770 -  sprzedaż prawa własności </t>
  </si>
  <si>
    <t>Dz 700, rozdział 70005 § 0780 - Dochody ze zbycia praw majątkowych</t>
  </si>
  <si>
    <t>OGÓŁEM DOCHODY</t>
  </si>
  <si>
    <t>II. Wydatki  budżetowe załącznik Nr 2</t>
  </si>
  <si>
    <t>Dz. 010 Rolnictwo i łowiectwo</t>
  </si>
  <si>
    <t>rozdział 01010 - Infrastruktura wodociągowa i sanitacyjna wsi</t>
  </si>
  <si>
    <t>§ 6659 - wydatki inwestycyjne jednostek budżetowych</t>
  </si>
  <si>
    <t>wydatki na uporządkowanie gospodarki wodno-ściekowej na terenie Gminy Golina</t>
  </si>
  <si>
    <t xml:space="preserve">zadanie współfinansowane z Funduszu Spójności realizowane przez MZWiK w Koninie  </t>
  </si>
  <si>
    <t>rozdział 01030 - Izby rolnicze</t>
  </si>
  <si>
    <t>§ 2850 wpłaty gmin na rzecz izb rolniczych w wysokości 2% uzyskanych wpływów z podatku rolnego</t>
  </si>
  <si>
    <t>planowane wpływy podatku rolnego</t>
  </si>
  <si>
    <t>2% wpływów</t>
  </si>
  <si>
    <t>rozdział 01095 - Pozostała działalność</t>
  </si>
  <si>
    <t xml:space="preserve"> wydatki związane z działalnością na rzecz ochrony gruntów łączna kwota wydatków 13 000,00 zł</t>
  </si>
  <si>
    <t>Dz. 500 Handel</t>
  </si>
  <si>
    <t>rozdział 50095 - Pozostała działalność</t>
  </si>
  <si>
    <t xml:space="preserve">wydatki związane z eksploatacją targowisk na terenie Gminy </t>
  </si>
  <si>
    <t>Łączna kwota wydatków 13 000,00 zł</t>
  </si>
  <si>
    <t>Dz. 600 Transport i łączność</t>
  </si>
  <si>
    <t>rozdział 60004 - Lokalny transport zbiorowy</t>
  </si>
  <si>
    <t>Wydatki na dofinansowanie usług komunikacji miejskiej w kwocie 37 643,00 zł</t>
  </si>
  <si>
    <t>wg kalkulacji ceny w wysokości 1,90 zł/1km</t>
  </si>
  <si>
    <t>Planowane kilometry</t>
  </si>
  <si>
    <t>Rozdział 60014 - Drogi publiczne powiatowe</t>
  </si>
  <si>
    <t>pomoc finansowa na realizację remontu dróg powiatowych</t>
  </si>
  <si>
    <t>Rozdział 60016 - Drogi publiczne gminne</t>
  </si>
  <si>
    <t xml:space="preserve">§ 4270 - zakup usług remontowych plan wydatków 100 000,00 zł </t>
  </si>
  <si>
    <t>usługi remontowe na drogach gminnych</t>
  </si>
  <si>
    <t>§ 4300- zakup usług pozostałych plan wydatków 80 000,00 zł</t>
  </si>
  <si>
    <t>usługi w zakresie utrzymania dróg</t>
  </si>
  <si>
    <t>§ 4430 - różne opłaty i składki -  z przeznaczeniem na opłatę</t>
  </si>
  <si>
    <t>za zajęcie pasa drogowego</t>
  </si>
  <si>
    <t>§ 4590 - kary i odszkodowania wypłacane na rzecz osób fizycznych</t>
  </si>
  <si>
    <t>plan wydatków 10 000,00 zł z przeznaczeniem na wypłatę odszkodowania za grunty</t>
  </si>
  <si>
    <t xml:space="preserve">§ 6050 wydatki inwestycyjne jednostek budżetowych </t>
  </si>
  <si>
    <t xml:space="preserve">§ 6058 wydatki inwestycyjne jednostek budżetowych </t>
  </si>
  <si>
    <t>Dz. 700 Gospodarka mieszkaniowa</t>
  </si>
  <si>
    <t>rozdział 70005 - Gospodarka gruntami i nieruchomościami</t>
  </si>
  <si>
    <t xml:space="preserve">§ 4300 zakup usług pozostałych - plan 120 000,00 zł  wydatki związane z opracowaniami geodezyjnymi, </t>
  </si>
  <si>
    <t xml:space="preserve">wyceny itp. a także wytyczeniem dróg </t>
  </si>
  <si>
    <t>rozdział 70095 - Pozostała działalność</t>
  </si>
  <si>
    <t>§ 4300 zakup usług pozostałych - plan 10 000,00 zł  wydatki związane z aktualizacją wartości nieruchomości</t>
  </si>
  <si>
    <t xml:space="preserve">Dz. 710 - Działalność usługowa </t>
  </si>
  <si>
    <t>rozdział 71004 - Plany zagospodarowania przestrzennego</t>
  </si>
  <si>
    <t xml:space="preserve">§ 4300 zakup usług pozostałych - plan 100 000,00 zł  wydatki związane z opracowaniem planu, </t>
  </si>
  <si>
    <t xml:space="preserve"> i operatów szacunkowych, wykonanie map</t>
  </si>
  <si>
    <t>rozdział 71013 - Opracowania  geodezyjne i kartograficzne (nieinwestycyjne)</t>
  </si>
  <si>
    <t xml:space="preserve">§ 4300 zakup usług pozostałych - plan 5 000,00 zł   </t>
  </si>
  <si>
    <t>aktualizacja map, pomiary geodezyjne, zakładanie katastru, aktualizacja ewidencji gruntów</t>
  </si>
  <si>
    <t>rozdział 71095 - Pozostała działalność</t>
  </si>
  <si>
    <t>Dz. 750 Administracja publiczna</t>
  </si>
  <si>
    <t>rozdział 75022 - Rady gmin (miast i miast na prawach powiatu)</t>
  </si>
  <si>
    <t>§ 3030 różne wydatki na rzecz osób fizycznych</t>
  </si>
  <si>
    <t>§ 4210 - zakup materiałów i wyposażenia</t>
  </si>
  <si>
    <t>§ 4300 - zakup usług pozostałych</t>
  </si>
  <si>
    <t>§ 4430 - różne opłaty i składki</t>
  </si>
  <si>
    <t>Rozdział 75023 - Urzędy gmin (miast i miast na prawach powiatu)</t>
  </si>
  <si>
    <t>§ 3020 - wydatki osobowe niezaliczane do wynagrodzeń</t>
  </si>
  <si>
    <t>Świadczenia rzeczowe, wynikające z przepisów bhp oraz ekwiwalenty za te świadczenia, umundurowanie</t>
  </si>
  <si>
    <t>§ 4010 - wynagrodzenia osobowe pracowników</t>
  </si>
  <si>
    <t>Podstawa prawna: ustawa z dnia 22 marca 1990 roku o pracownikach samorządowych</t>
  </si>
  <si>
    <t xml:space="preserve">Plan wydatków został ustalony w oparciu o następującą kalkulację </t>
  </si>
  <si>
    <t>Wartość wynagrodzeń z 30.09.07 r zwiększona o wskaźnik 10%</t>
  </si>
  <si>
    <t>Liczba etatów, z tego:</t>
  </si>
  <si>
    <t xml:space="preserve"> pracownicy Urzędu</t>
  </si>
  <si>
    <t>GCI</t>
  </si>
  <si>
    <t>zadania zlecone</t>
  </si>
  <si>
    <t>Ponadto zaplanowano:</t>
  </si>
  <si>
    <t>nagrody jubileuszowe</t>
  </si>
  <si>
    <t>5 osób</t>
  </si>
  <si>
    <t>wynagrodzenia na organizację robót publicznych</t>
  </si>
  <si>
    <t xml:space="preserve">nagrody </t>
  </si>
  <si>
    <t>§ 4040 - dodatkowe wynagrodzenie roczne</t>
  </si>
  <si>
    <t>wydatki ponoszone zgodnie z ustawą z dnia 12 grudnia 1997 roku o dodatkowym wynagrodzeniu rocznym dla</t>
  </si>
  <si>
    <t>pracowników sfery budżetowej.</t>
  </si>
  <si>
    <t>§ 4110 - składki na ubezpieczenia społeczne</t>
  </si>
  <si>
    <t>składki finansowane przez pracodawcę</t>
  </si>
  <si>
    <t>emerytalne</t>
  </si>
  <si>
    <t>9,76 % podstawy wymiaru składki</t>
  </si>
  <si>
    <t>rentowe</t>
  </si>
  <si>
    <t>6,50 % podstawy wymiaru składki</t>
  </si>
  <si>
    <t>wypadkowe</t>
  </si>
  <si>
    <t>0,84 % podstawy wymiaru składki</t>
  </si>
  <si>
    <t>17,10% podstawy wymiaru składki</t>
  </si>
  <si>
    <t>§ 4120 - składki na Fundusz Pracy</t>
  </si>
  <si>
    <t>2,45% podstawy wymiaru składki</t>
  </si>
  <si>
    <t>§ 4140 - wpłaty na Państwowy Fundusz Rehabilitacji Osób Niepełnosprawnych</t>
  </si>
  <si>
    <t>wpłaty, o których mowa w art. 21 ustawy z dnia 27 sierpnia 1997 roku o rehabilitacji zawodowej i społecznej oraz</t>
  </si>
  <si>
    <t xml:space="preserve">zatrudnianiu osób niepełnosprawnych </t>
  </si>
  <si>
    <t>§ 4170 - wynagrodzenia bezosobowe</t>
  </si>
  <si>
    <t>wypłata wynagrodzeń z tytułu umów zlecenia lub umów o dzieło</t>
  </si>
  <si>
    <t xml:space="preserve">§ 4210 - zakup materiałów i wyposażenia </t>
  </si>
  <si>
    <t>wydatki na sfinansowanie zakupu:</t>
  </si>
  <si>
    <t>olej opałowy, materiały biurowe, wydawnictwa, czasopisma, wyposażenie biur, druki, środki czystości,</t>
  </si>
  <si>
    <t>materiały gospodarcze itp.</t>
  </si>
  <si>
    <t>§ 4260 - zakup energii</t>
  </si>
  <si>
    <t>wydatki na sfinansowanie zakupu: energii elektrycznej, wody, gazu</t>
  </si>
  <si>
    <t>§ 4270 - zakup usług remontowych</t>
  </si>
  <si>
    <t>usługi konserwacyjne i naprawcze</t>
  </si>
  <si>
    <t>§ 4280 zakup usług zdrowotnych</t>
  </si>
  <si>
    <t>wydatki na badania okresowe pracowników</t>
  </si>
  <si>
    <t>§ 4300 - zakup usług pozostałych na sfinansowanie:</t>
  </si>
  <si>
    <t>opłaty za usługi pocztowe, telefoniczne, pralnicze, kominiarskie, drukarskie, reklamowe, przegląd samochodów, koszty</t>
  </si>
  <si>
    <t>i prowizje bankowe, wywóz odpadów i odprowadzanie ścieków</t>
  </si>
  <si>
    <t>§ 4350  - opłaty za usługi internetowe</t>
  </si>
  <si>
    <t>wydatki na sfinansowanie opłat za internet</t>
  </si>
  <si>
    <t>§ 4360 - opłaty z tytułu zakupu usług telekomunikacyjnych telefonii komórkowej</t>
  </si>
  <si>
    <t>§ 4370 - opłaty z tytułu usług telekomunikacyjnych telefonii stacjonarnej</t>
  </si>
  <si>
    <t>§ 4410 -  podróże służbowe krajowe</t>
  </si>
  <si>
    <t xml:space="preserve">wydatki na podróże służbowe krajowe, ponoszone zgodnie z przepisami rozporządzenia Ministra Pracy i Polityki </t>
  </si>
  <si>
    <t>Społecznej z dnia 19 grudnia 2002 roku w sprawie wysokości oraz warunków ustalania należności przysługujących</t>
  </si>
  <si>
    <t>pracownikom zatrudnionym w Urzędzie z tytułu podróży służbowej na obszarze kraju</t>
  </si>
  <si>
    <t>zwrot kosztów za używanie przez pracowników własnych pojazdów do celów służbowych w granicach administracyjnych gminy</t>
  </si>
  <si>
    <t>§ 4420 - podróże służbowe zagraniczne</t>
  </si>
  <si>
    <t>wyjazd związany ze współpracą z Gminą Banzkow</t>
  </si>
  <si>
    <t>opłaty za ubezpieczenie samochodów</t>
  </si>
  <si>
    <t>różne ubezpieczenia rzeczowe</t>
  </si>
  <si>
    <t>§ 4440 - odpisy na zakładowy fundusz świadczeń socjalnych</t>
  </si>
  <si>
    <t>wydatki poniesione zgodnie z przepisami ustawy z dnia 4 marca 1994 roku o zakładowym funduszu świadczeń socjalnych</t>
  </si>
  <si>
    <t>wg następującej kalkulacji</t>
  </si>
  <si>
    <t>przewidywane wynagrodzenie w II kwartale 2006</t>
  </si>
  <si>
    <t>liczba zatrudnionych pracowników</t>
  </si>
  <si>
    <t>wysokość odpisu</t>
  </si>
  <si>
    <t>liczba emerytów i rencistów</t>
  </si>
  <si>
    <t>§ 4700 -  szkolenie pracowników niebędących członkami korpusu służby cywilnej</t>
  </si>
  <si>
    <t>koszt udziału w szkoleniach pracowników Urzędu Miejskiego</t>
  </si>
  <si>
    <t xml:space="preserve">§ 4740 - zakup materiałów papierniczych do sprzętu drukarskiego i urządzeń </t>
  </si>
  <si>
    <t>kserograficznych</t>
  </si>
  <si>
    <t>§ 4750 - zakup akcesoriów komputerowych, w tym programów i licencji</t>
  </si>
  <si>
    <t>w tym  zakup oprogramowania:</t>
  </si>
  <si>
    <t>rozdział 75075 Promocja jednostek samorządu terytorialnego</t>
  </si>
  <si>
    <t>wydatki związane z promocją terenu Gminy</t>
  </si>
  <si>
    <t>rozdział 75095 - Pozostała działalność</t>
  </si>
  <si>
    <t>wydatki rzeczowe związane z funkcjonowaniem GCI oraz inne wydatki administracyjne</t>
  </si>
  <si>
    <t>Dz. 754 - Bezpieczeństwo publiczne i ochrona przeciwpożarowa</t>
  </si>
  <si>
    <t>rozdział 75412 - Ochotnicze straże pożarne</t>
  </si>
  <si>
    <t>ustawa z 24 sierpnia 1991 r. o ochronie przeciwpożarowej</t>
  </si>
  <si>
    <t xml:space="preserve">§ 2820 dotacja celowa z budżetu na finansowanie lub dofinansowanie zadań </t>
  </si>
  <si>
    <t xml:space="preserve">            zleconych do realizacji stowarzyszeniom</t>
  </si>
  <si>
    <t>§ 3030 - różne wydatki na rzecz osób fizycznych</t>
  </si>
  <si>
    <t>wydatki za udział w akcjach gaśniczych</t>
  </si>
  <si>
    <t>składki na ZUS od umów zlecenia</t>
  </si>
  <si>
    <t>składki na Fundusz Pracy od umów zlecenia</t>
  </si>
  <si>
    <t>wypłata wynagrodzeń z tytułu umów zlecenia lub umów o dzieło, kierowcy OSP</t>
  </si>
  <si>
    <t>materiały związane z ochroną p.poż.</t>
  </si>
  <si>
    <t>§ 4250 zakup sprzętu i uzbrojenia</t>
  </si>
  <si>
    <t>środki na wyposażenie jednostek OSP</t>
  </si>
  <si>
    <t>energia elektryczna, energia cieplna, gaz, woda</t>
  </si>
  <si>
    <t xml:space="preserve">usługi budowlano montażowe w zakresie remontu budynków OSP  </t>
  </si>
  <si>
    <t>§ 4280 - zakup usług zdrowotnych</t>
  </si>
  <si>
    <t>wydatki na sfinansowanie badań lekarskich członków OSP</t>
  </si>
  <si>
    <t>wydatki na sfinansowanie usług badań technicznych pojazdów, utrzymania budynków OSP itp.</t>
  </si>
  <si>
    <t>§ 6060 wydatki na zakupy inwestycyjne</t>
  </si>
  <si>
    <t>zgodnie z Uchwałą Nr XI/54/2007 Rady Miejskiej w Golinie z dnia 19 lipca 2007 roku</t>
  </si>
  <si>
    <t>rozdział 75421- Zarządzanie kryzysowe</t>
  </si>
  <si>
    <t xml:space="preserve">§ 4810 rezerwa na realizację zadań własnych z zakresu zarządzania kryzysowego </t>
  </si>
  <si>
    <t>zgodnie z ustawą  z dnia 26.04.2007 o zarządzaniu kryzysowym Dz. U. nr 89 poz. 590</t>
  </si>
  <si>
    <t>wysokość rezerwy do 1 % wydatków pomniejszona o wydatki majątkowe, na wynagrodzenia i pochodne i obsługę długu</t>
  </si>
  <si>
    <t>Wydatki ogółem</t>
  </si>
  <si>
    <t>Wydatki inwestycyjne</t>
  </si>
  <si>
    <t>Wydatki na obsługę długu</t>
  </si>
  <si>
    <t>Wydatki na wynagrodzenia i pochodne</t>
  </si>
  <si>
    <t>1% wydatków</t>
  </si>
  <si>
    <t xml:space="preserve">Dz. 756 - Dochody od osób prawnych, od osób fizycznych i od innych jednostek  </t>
  </si>
  <si>
    <t xml:space="preserve">              nieposiadających osobowości prawnej oraz wydatki związane z ich poborem.</t>
  </si>
  <si>
    <t>rozdział 75647 - pobór podatków, opłat i niepodatkowych należności budżetowych</t>
  </si>
  <si>
    <t>wydatki rzeczowe związane z poborem podatków i opłat - wynagrodzenia zgodnie z uchwałą Rady</t>
  </si>
  <si>
    <t>Dz. 757 - Obsługa długu publicznego</t>
  </si>
  <si>
    <t>Nr umowy</t>
  </si>
  <si>
    <t xml:space="preserve"> Kwota długu 1.01.08 </t>
  </si>
  <si>
    <t xml:space="preserve"> Wartość odsetek </t>
  </si>
  <si>
    <t>Pożyczka - umowa nr 56/P/Ko/OW/04</t>
  </si>
  <si>
    <t xml:space="preserve">Pożyczka - umowa nr 57/P/Ko/OW/04 </t>
  </si>
  <si>
    <t>Pożyczka – umowa nr 130/P/Ko/OA/04</t>
  </si>
  <si>
    <t>Umowa nr 7/I/JST/2004</t>
  </si>
  <si>
    <t>Umowa nr 22185/7000619/2006</t>
  </si>
  <si>
    <t>Umowa pożyczki nr 135/P/OA-t/I/06</t>
  </si>
  <si>
    <t>Umowa pożyczki nr 136/P/OA-t/I/06</t>
  </si>
  <si>
    <t>Umowa pożyczki nr 116/P/OW-ks-K/I/07</t>
  </si>
  <si>
    <t>Planowany na rok 2008 kredyty i pożyczki</t>
  </si>
  <si>
    <t>Kredyt krótkoterminowy</t>
  </si>
  <si>
    <t>Dz. 758 - Różne rozliczenia</t>
  </si>
  <si>
    <t xml:space="preserve">rozdział 75818 - rezerwy ogólne i celowe </t>
  </si>
  <si>
    <t xml:space="preserve">Planowana kwota na rok 2008 -  90 000,00 zł </t>
  </si>
  <si>
    <t>Dz. 801 - Oświata i wychowanie</t>
  </si>
  <si>
    <t>rozdział 80101 - Szkoły podstawowe</t>
  </si>
  <si>
    <t xml:space="preserve">Dz. 801 Oświata i wychowanie - zaplanowano kwotę: </t>
  </si>
  <si>
    <t>Wartość subwencji oświatowej  7 567 094  to jest 80,425 % wydatków</t>
  </si>
  <si>
    <t>zadania finansowane z subwencji to:</t>
  </si>
  <si>
    <t>wydatki szkół podstawowych</t>
  </si>
  <si>
    <t>wydatki gimnazjum</t>
  </si>
  <si>
    <t>dokształcanie nauczycieli</t>
  </si>
  <si>
    <t>ZFŚS nauczycieli emerytów</t>
  </si>
  <si>
    <t xml:space="preserve">Wartość subwencji oświatowej  </t>
  </si>
  <si>
    <t>Różnica</t>
  </si>
  <si>
    <t xml:space="preserve"> Nr i Nazwa §</t>
  </si>
  <si>
    <t>Nazwa jednostki</t>
  </si>
  <si>
    <t>Golina</t>
  </si>
  <si>
    <t>Kawnice</t>
  </si>
  <si>
    <t>Przyjma</t>
  </si>
  <si>
    <t xml:space="preserve">Radolina 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</si>
  <si>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</si>
  <si>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</si>
  <si>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</si>
  <si>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</si>
  <si>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</si>
  <si>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 xml:space="preserve">Wynagrodzenia bezosobowe </t>
  </si>
  <si>
    <t>Zakup materiałów i wyposażenia</t>
  </si>
  <si>
    <t>Zakup pomocy  naukowych, dydaktycznych i książek</t>
  </si>
  <si>
    <t>Zakup energii</t>
  </si>
  <si>
    <t>Zakup usług remontowych</t>
  </si>
  <si>
    <t>Zakup usług zdrowotnych</t>
  </si>
  <si>
    <t>Zakup usług pozostałych</t>
  </si>
  <si>
    <t>Opłaty za usługi internetowe</t>
  </si>
  <si>
    <t>Opłaty z tytułu zakupu usług telekomunikacyjnych telefonii stacjonarnej</t>
  </si>
  <si>
    <t>Podróże służbowe krajowe</t>
  </si>
  <si>
    <t>Różne opłaty i składki</t>
  </si>
  <si>
    <t>Odpisy na zakładowy fundusz świadczeń socjalnych</t>
  </si>
  <si>
    <t>Zakup materiałów papierniczych do sprzętu drukarskiego i urządzeń kserograficznych</t>
  </si>
  <si>
    <t>Zakup akcesoriów komputerowych, w tym programów i licencji</t>
  </si>
  <si>
    <t>Świadczenia rzeczowe, wynikające z przepisów bhp oraz ekwiwalenty za te świadczenia (korekta planów jednostek o 28 627 zł)</t>
  </si>
  <si>
    <t xml:space="preserve">umundurowanie, dodatki wiejskie, dodatki mieszkaniowe </t>
  </si>
  <si>
    <t>ustawa z dnia 26 stycznia 1982 roku Karta Nauczyciela - wynagrodzenia zasadnicze, dodatek funkcyjny, motywacyjny i służbowy</t>
  </si>
  <si>
    <t>nagrody - art. 49 ustawy, nagrody jubileuszowe i odprawy emerytalne</t>
  </si>
  <si>
    <t>korekta planów złożonych przez JO o kwotę 427 200</t>
  </si>
  <si>
    <t>Wskaźniki budżetowe</t>
  </si>
  <si>
    <t>Liczba oddziałów</t>
  </si>
  <si>
    <t>liczba uczniów</t>
  </si>
  <si>
    <t>liczba nauczycieli (etaty)</t>
  </si>
  <si>
    <t>pracownicy obsługi</t>
  </si>
  <si>
    <t>awans zawodowy</t>
  </si>
  <si>
    <t>odprawy emerytalne</t>
  </si>
  <si>
    <t>waloryzacja</t>
  </si>
  <si>
    <t>fundusz nagród 1%</t>
  </si>
  <si>
    <t xml:space="preserve">wydatki ponoszone zgodnie z art. 48 ustawy Karta Nauczyciela oraz z ustawą z dnia 12 grudnia 1997 roku o dodatkowym  </t>
  </si>
  <si>
    <t>wynagrodzeniu rocznym dla pracowników sfery budżetowej.</t>
  </si>
  <si>
    <t>17,48% podstawy wymiaru składki - korekta planów o kwotę 73 738</t>
  </si>
  <si>
    <t>2,45% podstawy wymiaru składki - korekta planów o kwotę 11 778</t>
  </si>
  <si>
    <t>zatrudnianiu osób niepełnosprawnych  - nie zaplanowano wpłat (jednostki zwolnione)</t>
  </si>
  <si>
    <t>§ 4170 - wynagrodzenia bezosobowe - wypłata wynagrodzeń z tytułu umów zlecenia lub umów o dzieło</t>
  </si>
  <si>
    <t>Kwoty ujęte w budżecie</t>
  </si>
  <si>
    <t>§ 4240 zakup pomocy naukowych, dydaktycznych i książek</t>
  </si>
  <si>
    <t>energia elektryczna, cieplna, gaz, woda</t>
  </si>
  <si>
    <t>§ 4270 - zakup usług remontowych - usługi konserwacyjne i naprawcze</t>
  </si>
  <si>
    <t>Kwoty ujęte w projekcie budżetu</t>
  </si>
  <si>
    <t>Dla SP Przyjma uwzględniono sfinansowanie kosztów wykonania zaleceń PPIS w Koninie</t>
  </si>
  <si>
    <t>opłaty za usługi pocztowe, telefoniczne, pralnicze, kominiarskie, drukarskie, wywóz odpadów i odprowadzenie ścieków</t>
  </si>
  <si>
    <t>koszt usług internetowych</t>
  </si>
  <si>
    <t xml:space="preserve">§ 4370 - </t>
  </si>
  <si>
    <t xml:space="preserve">Społecznej z dnia 19 grudnia 2002 roku w sprawie wysokości oraz warunków ustalania należności przysługujących pracownikom </t>
  </si>
  <si>
    <t>Korekta planów o kwotę 5 500</t>
  </si>
  <si>
    <t xml:space="preserve"> korekta planów o kwotę 9 000</t>
  </si>
  <si>
    <t>wydatki poniesione zgodnie z przepisami ustawy z dnia 26 stycznia 1982 r. Karta Nauczyciela art. 53 ust. 1</t>
  </si>
  <si>
    <t>§ 4740</t>
  </si>
  <si>
    <t>korekta planów o kwotę 8 500</t>
  </si>
  <si>
    <t>§ 4750</t>
  </si>
  <si>
    <t>Nie zaplanowano wydatków w §§ 6050 i 6060</t>
  </si>
  <si>
    <t>Rozdział 80103 - Oddziały przedszkolne w szkołach podstawowych</t>
  </si>
  <si>
    <t>Kwota zaplanowana przez Jednostki</t>
  </si>
  <si>
    <t>Liczba dzieci</t>
  </si>
  <si>
    <t>Liczba nauczycieli</t>
  </si>
  <si>
    <t>Kwota wydatków skalkulowana wg powyższych wskaźników</t>
  </si>
  <si>
    <t>Rozdział 80104 - Przedszkola</t>
  </si>
  <si>
    <t>Przedszkole w Golinie</t>
  </si>
  <si>
    <t>Pracownicy obsługi</t>
  </si>
  <si>
    <t xml:space="preserve"> Kalkulacja wydatków oparta o w/w wskaźniki budżetowe</t>
  </si>
  <si>
    <t>Rozdział 80110 - Gimnazja</t>
  </si>
  <si>
    <t>Plan finansowy na rok 2007 Gimnazjum zawierał wydatki na realizację zadań z zakresu Stołówki szkolnej</t>
  </si>
  <si>
    <t>Wskaźniki budżetowe na rok 2008</t>
  </si>
  <si>
    <t>Liczba oddziałów 22 (zmniejszenie o 1 oddział), liczba uczniów 500 (mniej o 35), liczba etatów nauczycielskich 46</t>
  </si>
  <si>
    <t>liczba etatów obsługi 10</t>
  </si>
  <si>
    <t>Ponadto zaplanowano środki na:</t>
  </si>
  <si>
    <t>Awans zawodowy 6 osób, waloryzacja płac 2,26%, fundusz nagród 1 %, nagrody jubileuszowe 4 osoby , odprawy emerytalne 7 osób</t>
  </si>
  <si>
    <t>Rozdział 80113 - Dowożenie uczniów do szkół</t>
  </si>
  <si>
    <t>Kwota przyjęta w budżecie</t>
  </si>
  <si>
    <t xml:space="preserve">Wskaźniki budżetowe: Liczba pracowników 2 osoby, </t>
  </si>
  <si>
    <t>Rozdział 80114 - Zespoły obsługi ekonomiczno-administracyjne szkół</t>
  </si>
  <si>
    <t xml:space="preserve"> Wskaźniki budżetowe : Liczba pracowników 6 osób </t>
  </si>
  <si>
    <t>Nagrody jubileuszowe - 1 osoba</t>
  </si>
  <si>
    <t xml:space="preserve">Waloryzacja płac 2,26 % </t>
  </si>
  <si>
    <t>Fundusz nagród 2%</t>
  </si>
  <si>
    <t>Rozdział 80146 - Dokształcanie i doskonalenie nauczycieli</t>
  </si>
  <si>
    <t>Art. 70 a ustawy Karta Nauczyciela</t>
  </si>
  <si>
    <t>1% planowanych  rocznych środków przeznaczonych na wynagrodzenia osobowe nauczycieli</t>
  </si>
  <si>
    <t>Przedszkole</t>
  </si>
  <si>
    <t>Gimnazjum</t>
  </si>
  <si>
    <t>Rozdział 80148 - Stołówki szkolne</t>
  </si>
  <si>
    <t>Liczba dzieci 240, Liczba etatów 5</t>
  </si>
  <si>
    <t>Kwota planowanych wydatków 177 507 - zgodnie z kalkulacją jednostki</t>
  </si>
  <si>
    <t>Rozdział 80195 - Pozostała działalność</t>
  </si>
  <si>
    <t>odpis w wysokości 5% pobieranych przez nich emerytur i rent</t>
  </si>
  <si>
    <t>art. 53 ust. 2 ustawy Karta Nauczyciela</t>
  </si>
  <si>
    <t>Dz. 851 - Ochrona zdrowia</t>
  </si>
  <si>
    <t>Rozdział 85153 - Zwalczanie narkomanii</t>
  </si>
  <si>
    <t>Rozdział 85154 - Przeciwdziałanie alkoholizmowi</t>
  </si>
  <si>
    <t xml:space="preserve">§ 2710 - Wydatki na pomoc finansową udzielaną między jednostkami samorządu terytorialnego na dofinansowanie </t>
  </si>
  <si>
    <t>własnych zadań bieżących</t>
  </si>
  <si>
    <t>1) Art. 39 ustawy z dnia 26 października 1982 r. o wychowaniu w trzeźwości i przeciwdziałaniu alkoholizmowi</t>
  </si>
  <si>
    <t>Powyższa kwota umożliwi dostęp do profilaktyki oraz pomocy terapeutycznej i rehabilitacyjnej dla osób uzależnionych</t>
  </si>
  <si>
    <t>od alkoholu. Zadania Izb Wytrzeźwień są zbieżne z działaniem gminy przewidzianymi przez ustawę o wychowaniu</t>
  </si>
  <si>
    <t>w trzeźwości i przeciwdziałaniu alkoholizmowi.</t>
  </si>
  <si>
    <t>Dz. 852 - Pomoc społeczna</t>
  </si>
  <si>
    <t>Ustawa z dnia 12 marca 2004 roku o pomocy społecznej</t>
  </si>
  <si>
    <t>Rozdział 85202 - Domy Pomocy Społecznej</t>
  </si>
  <si>
    <t>§ 4330 opłata za pobyt podopiecznego w DPS</t>
  </si>
  <si>
    <t>Rozdział 85214 - Zasiłki i pomoc w naturze oraz składki na ubezpieczenia społeczne</t>
  </si>
  <si>
    <t>art. 17 ustawy</t>
  </si>
  <si>
    <t>§ 3110 - świadczenia społeczne</t>
  </si>
  <si>
    <t>w tym z dotacji z BP 237 300 ,00 zł</t>
  </si>
  <si>
    <t>Rozdział 85215 - Dodatki mieszkaniowe</t>
  </si>
  <si>
    <t>Rozdział 85219 - Ośrodki pomocy społecznej</t>
  </si>
  <si>
    <t xml:space="preserve"> w tym z dotacji z BP 206 400,00 zł</t>
  </si>
  <si>
    <t>Liczba etatów 16,5</t>
  </si>
  <si>
    <t>Waloryzacja wynagrodzeń 10 %</t>
  </si>
  <si>
    <t>Dodatek do wynagrodzeń 250,00 zł miesięcznie dla pracownika socjalnego (art.121 ust. 3a ustawy)</t>
  </si>
  <si>
    <t>Kalkulacja planu wydatków wg powyższych wskaźników</t>
  </si>
  <si>
    <t>Rozdział 85295- Pozostała działalność</t>
  </si>
  <si>
    <t>§ 2820 - dotacja  dla stowarzyszeń kwota 3 000 - Koniński Bank Żywności</t>
  </si>
  <si>
    <t>w tym: z dotacji z BP</t>
  </si>
  <si>
    <t>Wydatki przeznaczone na realizację programu wieloletniego "Pomoc państwa w zakresie dożywiania"</t>
  </si>
  <si>
    <t>Dz. 854 - Edukacyjna opieka wychowawcza</t>
  </si>
  <si>
    <t>Rozdział 85401 - Świetlice szkolne</t>
  </si>
  <si>
    <t>Koszty związane z opieką nad dziećmi podczas oczekiwania na autobus.</t>
  </si>
  <si>
    <t>Nazwa Jednostki</t>
  </si>
  <si>
    <t xml:space="preserve"> Kawnice </t>
  </si>
  <si>
    <t>Kwota planu wg złożonych projektów</t>
  </si>
  <si>
    <t>Rozdział 85415 - Pomoc materialna dla uczniów</t>
  </si>
  <si>
    <t>nie zaplanowano wydatków na ten cel</t>
  </si>
  <si>
    <t>Dz. 900 Gospodarka komunalna i ochrona środowiska</t>
  </si>
  <si>
    <t>Rozdział 90002 - Gospodarka odpadami</t>
  </si>
  <si>
    <t>wydatki związane z wywozem odpadów segregowanych, utrzymanie wysypisk</t>
  </si>
  <si>
    <t>wydatki inwestycyjne</t>
  </si>
  <si>
    <t>Rozdział 90003 - Oczyszczanie miast i wsi</t>
  </si>
  <si>
    <t>wydatki związane z wywozem śmieci, oczyszczanie miasta</t>
  </si>
  <si>
    <t>Rozdział 90004 - Utrzymanie zieleni w miastach i gminach</t>
  </si>
  <si>
    <t>wydatki związane z utrzymaniem terenów zielonych, parku</t>
  </si>
  <si>
    <t>Rozdział 90015 - Oświetlenie ulic, placów i dróg</t>
  </si>
  <si>
    <t>Rozdział 90017 - Zakłady gospodarki komunalnej</t>
  </si>
  <si>
    <t xml:space="preserve"> dotacja dla ZGKiM na zakup środków trwałych</t>
  </si>
  <si>
    <t xml:space="preserve">Rozdział 90095 - Pozostała działalność </t>
  </si>
  <si>
    <t>Dz. 921 - Kultura i ochrona dziedzictwa narodowego</t>
  </si>
  <si>
    <t>Dotacja dla samorządowych instytucji kultury</t>
  </si>
  <si>
    <t xml:space="preserve">w tym: </t>
  </si>
  <si>
    <t>dotacja dla MOK</t>
  </si>
  <si>
    <t>dotacja dla biblioteki</t>
  </si>
  <si>
    <t xml:space="preserve">Rozdział 92195 - Pozostała działalność </t>
  </si>
  <si>
    <t>z tego remont świetlic 50 000,00 zł</t>
  </si>
  <si>
    <t>Dz. 926 - Kultura fizyczna i sport</t>
  </si>
  <si>
    <t xml:space="preserve">w tym wydatki majątkowe </t>
  </si>
  <si>
    <t>Wydatki bieżące</t>
  </si>
  <si>
    <t>w tym:</t>
  </si>
  <si>
    <t>§ 2820  dotacje dla Stowarzyszeń kwota 60 000,00 zł</t>
  </si>
  <si>
    <t>OGÓŁEM WYDATKI na realizację zadań własnych</t>
  </si>
  <si>
    <t xml:space="preserve">III. Dotacje celowe na realizację zadań z zakresu administracji rządowej </t>
  </si>
  <si>
    <t xml:space="preserve">     i wydatki związane z realizacją  zadań z zakresu administracji rządowej </t>
  </si>
  <si>
    <t xml:space="preserve">     i innych zadań zleconych ustawami - Załącznik Nr 3</t>
  </si>
  <si>
    <t>Kwoty zgodne z zawiadomieniem dysponenta środków.</t>
  </si>
  <si>
    <t>Projektowane na rok 2008 kwoty dotacji określone zostały przy uwzględnieniu ich wzrostu inflacyjnego, tj. na poziomie 102,3%</t>
  </si>
  <si>
    <t>Zestawienie dotacji:</t>
  </si>
  <si>
    <t>Urzędy wojewódzkie</t>
  </si>
  <si>
    <t>Urzędy naczelnych organów władzy państwowej, kontroli i ochrony prawa  oraz sądownictwa</t>
  </si>
  <si>
    <t>Świadczenia rodzinne , zaliczka alim. oraz składki na ub. emerytalne i rentowe z ubezpieczenia społecznego</t>
  </si>
  <si>
    <t>Składki na ub. zdr. opłacane za osoby pobierające niektóre św. z pom. społ. oraz niektóre świadczenia rodzinne</t>
  </si>
  <si>
    <t>Zasiłki i pomoc w naturze oraz składki na ubezpieczenia emerytalne i rentowe</t>
  </si>
  <si>
    <t xml:space="preserve">RAZEM </t>
  </si>
  <si>
    <t>ŁĄCZNE WYDATKI</t>
  </si>
  <si>
    <t>X. Pozostałe dotacje - Załącznik Nr 4</t>
  </si>
  <si>
    <t>Załącznik zawiera pozycje dla paragrafów 2310, 2710, 2820 i 2480</t>
  </si>
  <si>
    <t>V. Wykaz wydatków majątkowych - Załącznik Nr 5</t>
  </si>
  <si>
    <t>Plan wydatków majątkowych obejmuje 14 pozycji  na łączną kwotę 11 803 000,00 zł co stanowi 37,31 % wydatków.</t>
  </si>
  <si>
    <t>Źródło finansowania inwestycji stanowią:</t>
  </si>
  <si>
    <t xml:space="preserve"> - środki własne </t>
  </si>
  <si>
    <t>% wydatków inwestycyjnych</t>
  </si>
  <si>
    <t xml:space="preserve"> - środki z budżetu UE</t>
  </si>
  <si>
    <t xml:space="preserve">   (kwota nie ujęta po stronie dochodów- zaplanowano finansowanie z kredytów)</t>
  </si>
  <si>
    <t xml:space="preserve"> - kredyt komercyjny</t>
  </si>
  <si>
    <t>1.</t>
  </si>
  <si>
    <t>Uporządkowanie gospodarki wodno-ściekowej na terenie Gmin członkowskich MZWiK w Subregionie Konińskim</t>
  </si>
  <si>
    <t>W roku 2006 wydatkowano na w/w zadanie kwotę 186 000,00 zł Koszt całkowity 13 846 000 zł</t>
  </si>
  <si>
    <t xml:space="preserve">2. </t>
  </si>
  <si>
    <t>Dokumentacja techniczna - budowa drogi Golina-Spławie o dł. 2,76 km</t>
  </si>
  <si>
    <t xml:space="preserve">3. </t>
  </si>
  <si>
    <t>Dokumentacja techniczna - budowa drogi Węglew - Rosocha o dł. 2,40 km</t>
  </si>
  <si>
    <t xml:space="preserve">4. </t>
  </si>
  <si>
    <t>Budowa drogi Przyjma - Radwaniec o dł. 1,25 km</t>
  </si>
  <si>
    <t xml:space="preserve">5. </t>
  </si>
  <si>
    <t xml:space="preserve">Budowa drogi gminnej  Węglew-Kraśnica </t>
  </si>
  <si>
    <t>Realizacja zadania przy udziale środków z UE - w roku 2006 wydatkowano kwotę 35 000,00 zł na opracowanie dokumentacji technicznej</t>
  </si>
  <si>
    <t xml:space="preserve">Koszt całkowity 4 141 000,00 zł </t>
  </si>
  <si>
    <t>6.</t>
  </si>
  <si>
    <t>Budowa ulic w mieście Golina</t>
  </si>
  <si>
    <t>Realizacja zadania przy udziale środków z UE - w roku 2006 wydatkowano kwotę 239 000,00 zł na opracowanie dokumentacji technicznej</t>
  </si>
  <si>
    <t xml:space="preserve">Koszt całkowity 21 263 497  zł </t>
  </si>
  <si>
    <t>7.</t>
  </si>
  <si>
    <t>Zakup samochodów pożarniczych - uchwała nr XI/54/2007 z dnia 19 lipca 2007 roku o zac. zob.</t>
  </si>
  <si>
    <t xml:space="preserve">8. </t>
  </si>
  <si>
    <t xml:space="preserve">ZEAS - zakup sprzętu informatycznego i oprogramowania </t>
  </si>
  <si>
    <t>9.</t>
  </si>
  <si>
    <t>Uporządkowanie Gospodarki Odpadami na terenie Subregionu Konińskiego</t>
  </si>
  <si>
    <t>10.</t>
  </si>
  <si>
    <t>ZGKiM - dotacja na zakup środka trwałego</t>
  </si>
  <si>
    <t>14.</t>
  </si>
  <si>
    <t>Budowa hali widowiskowo- sportowej (koszt całkowity 8 427 770,00 zł)</t>
  </si>
  <si>
    <t>Razem wydatki inwestycyjne</t>
  </si>
  <si>
    <t>VI. Wydatki na wieloletnie programy inwestycyjne (WPI) - Załącznik Nr 6</t>
  </si>
  <si>
    <t>Wieloletni program inwestycyjny zawiera 5 zadań inwestycyjnych współfinansowanych ze środków Unii Europejskiej.</t>
  </si>
  <si>
    <t>Nazwa zadania</t>
  </si>
  <si>
    <t xml:space="preserve">Łączne nakłady </t>
  </si>
  <si>
    <t>Środki własne</t>
  </si>
  <si>
    <t>Środki UE</t>
  </si>
  <si>
    <t>Uporządkowanie gospodarki wodno-ściekowej</t>
  </si>
  <si>
    <t xml:space="preserve"> - zł </t>
  </si>
  <si>
    <t>w budżecie ZMWiK</t>
  </si>
  <si>
    <t>Budowa drogi gminnej Węglew - Kraśnica</t>
  </si>
  <si>
    <t>Uporządkowanie gospodarki odpadami</t>
  </si>
  <si>
    <t>w budżecie ZMKRK</t>
  </si>
  <si>
    <t>Budowa hali widowiskowo - sportowej</t>
  </si>
  <si>
    <t xml:space="preserve">VII. Wydatki na programy i projekty ze środków z budżetu Unii </t>
  </si>
  <si>
    <t xml:space="preserve">       Europejskiej – Załącznik Nr 7</t>
  </si>
  <si>
    <t>Załącznik Nr 7 przedstawia planowane do wykonania zadania współfinansowane środkami pochodzącymi z budżetu Unii Europejskiej</t>
  </si>
  <si>
    <t>Niepodlegające zwrotowi.</t>
  </si>
  <si>
    <t>Załącznik zawiera  3 zadania, obejmuje lata 2006 do 2011</t>
  </si>
  <si>
    <t>VIII. Przychody i rozchody - Załącznik Nr 8</t>
  </si>
  <si>
    <t>I.</t>
  </si>
  <si>
    <t>PRZYCHODY OGÓŁEM</t>
  </si>
  <si>
    <t>Kredyty i pożyczki krajowe - § 952</t>
  </si>
  <si>
    <t xml:space="preserve">II. </t>
  </si>
  <si>
    <t>ROZCHODY OGÓŁEM</t>
  </si>
  <si>
    <t>§ 992 – spłaty otrzymanych krajowych pożyczek  i kredytów</t>
  </si>
  <si>
    <t>x</t>
  </si>
  <si>
    <t>Umowa pożyczki - 56/P/Ko/OW/04</t>
  </si>
  <si>
    <t>Umowa pożyczki - 130/P/Ko/OA/04</t>
  </si>
  <si>
    <t>Umowa kredytowa - 7/I/JST/2004</t>
  </si>
  <si>
    <t>Umowa pożyczki nr -  57/P/Ko/OW/04</t>
  </si>
  <si>
    <t xml:space="preserve">Umowa pożyczki nr 135/P/OA-t/I/06 </t>
  </si>
  <si>
    <t xml:space="preserve">Umowa pożyczki nr 136/P/OA-7/I/06 </t>
  </si>
  <si>
    <t xml:space="preserve">Umowa kredytu nr 22185/7000619/2006 </t>
  </si>
  <si>
    <t>Umowa pożyczki 116/P/OW-ks-K/I/07</t>
  </si>
  <si>
    <t>IX. Dotacje dla ZGKiM w Golinie zał. Nr 9</t>
  </si>
  <si>
    <t>Dotacja w kwocie 20 000,00 zł zostanie przeznaczona na zakup sprzętu.</t>
  </si>
  <si>
    <t>X. Plan przychodów i wydatków zakładów budżetowych - Załącznik nr 10</t>
  </si>
  <si>
    <t xml:space="preserve">Plan finansowy ZGKiM w Golinie  przewiduje dotację z budżetu w wysokości 20 000,00 zł </t>
  </si>
  <si>
    <t>na zakup sprzętu.</t>
  </si>
  <si>
    <t>Pozostałe przychody Zakładu:</t>
  </si>
  <si>
    <t>wpływy z różnych opłat</t>
  </si>
  <si>
    <t>diagnostyka pojazdów</t>
  </si>
  <si>
    <t>pielęgnacja zieleni</t>
  </si>
  <si>
    <t>eksploatacja kotłowni</t>
  </si>
  <si>
    <t>prace zlecone</t>
  </si>
  <si>
    <t>usługi komunalne</t>
  </si>
  <si>
    <t>sprzedaż wyrobów majątkowych</t>
  </si>
  <si>
    <t>różne dochody</t>
  </si>
  <si>
    <t>pokrycie amortyzacji</t>
  </si>
  <si>
    <t>inne przychody</t>
  </si>
  <si>
    <t>Wydatki:</t>
  </si>
  <si>
    <t>koszt wynagrodzenia i pochodnych dla 18 zatrudnionych pracowników</t>
  </si>
  <si>
    <t>wydatki rzeczowe związane z funkcjonowaniem Zakładu</t>
  </si>
  <si>
    <t xml:space="preserve">XI. Plan przychodów i wydatków Gminnego Funduszu Ochrony Środowiska </t>
  </si>
  <si>
    <t>i Gospodarki Wodnej - Załącznik Nr 11</t>
  </si>
  <si>
    <t>Plan przychodów i wydatków Gminnego Funduszu Ochrony Środowiska i Gospodarki Wodnej został opracowany zgodnie</t>
  </si>
  <si>
    <t>z art. 406 ustawy z dnia 27 kwietnia 2001 r. - Prawo ochrony środowiska.</t>
  </si>
  <si>
    <t xml:space="preserve">                                                        Przewodniczący Rady Miejskiej</t>
  </si>
  <si>
    <t xml:space="preserve">                                                             Lech Kwiatkowski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</si>
</sst>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#,##0&quot; zł&quot;;[Red]\-#,##0&quot; zł&quot;"/>
    <numFmt numFmtId="168" formatCode="_-* #,##0&quot; zł&quot;_-;\-* #,##0&quot; zł&quot;_-;_-* &quot;- zł&quot;_-;_-@_-"/>
    <numFmt numFmtId="169" formatCode="_-* #,##0.0\ _z_ł_-;\-* #,##0.0\ _z_ł_-;_-* \-?\ _z_ł_-;_-@_-"/>
    <numFmt numFmtId="170" formatCode="#,##0.00&quot; zł&quot;;[Red]\-#,##0.00&quot; zł&quot;"/>
  </numFmts>
  <fonts count="24">
    <font>
      <sz val="10"/>
      <name val="Arial CE"/>
      <family val="2"/>
    </font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u val="single"/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b/>
      <i/>
      <sz val="7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65" fontId="11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5" fontId="1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66" fontId="13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66" fontId="14" fillId="0" borderId="0" xfId="0" applyNumberFormat="1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166" fontId="15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16" fillId="0" borderId="0" xfId="0" applyNumberFormat="1" applyFont="1" applyFill="1" applyBorder="1" applyAlignment="1">
      <alignment/>
    </xf>
    <xf numFmtId="167" fontId="15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164" fontId="18" fillId="0" borderId="0" xfId="0" applyNumberFormat="1" applyFont="1" applyFill="1" applyAlignment="1">
      <alignment/>
    </xf>
    <xf numFmtId="169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67" fontId="5" fillId="0" borderId="0" xfId="0" applyNumberFormat="1" applyFont="1" applyFill="1" applyAlignment="1">
      <alignment/>
    </xf>
    <xf numFmtId="170" fontId="18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170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164" fontId="17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Fill="1" applyAlignment="1">
      <alignment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wrapText="1"/>
    </xf>
    <xf numFmtId="4" fontId="2" fillId="0" borderId="3" xfId="0" applyNumberFormat="1" applyFont="1" applyBorder="1" applyAlignment="1">
      <alignment/>
    </xf>
    <xf numFmtId="166" fontId="2" fillId="0" borderId="4" xfId="0" applyNumberFormat="1" applyFont="1" applyBorder="1" applyAlignment="1">
      <alignment/>
    </xf>
    <xf numFmtId="166" fontId="2" fillId="0" borderId="5" xfId="0" applyNumberFormat="1" applyFont="1" applyBorder="1" applyAlignment="1">
      <alignment/>
    </xf>
    <xf numFmtId="166" fontId="2" fillId="0" borderId="3" xfId="0" applyNumberFormat="1" applyFont="1" applyFill="1" applyBorder="1" applyAlignment="1">
      <alignment/>
    </xf>
    <xf numFmtId="166" fontId="2" fillId="0" borderId="4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166" fontId="0" fillId="0" borderId="0" xfId="0" applyNumberFormat="1" applyAlignment="1">
      <alignment/>
    </xf>
    <xf numFmtId="166" fontId="21" fillId="0" borderId="8" xfId="0" applyNumberFormat="1" applyFont="1" applyFill="1" applyBorder="1" applyAlignment="1">
      <alignment/>
    </xf>
    <xf numFmtId="166" fontId="5" fillId="0" borderId="9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5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0" fontId="2" fillId="0" borderId="10" xfId="0" applyNumberFormat="1" applyFont="1" applyFill="1" applyBorder="1" applyAlignment="1">
      <alignment horizontal="center"/>
    </xf>
    <xf numFmtId="9" fontId="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0" fontId="2" fillId="0" borderId="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3" fontId="18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166" fontId="22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170" fontId="2" fillId="0" borderId="10" xfId="0" applyNumberFormat="1" applyFont="1" applyFill="1" applyBorder="1" applyAlignment="1">
      <alignment/>
    </xf>
    <xf numFmtId="170" fontId="5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67" fontId="13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67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left"/>
    </xf>
    <xf numFmtId="4" fontId="4" fillId="0" borderId="12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166" fontId="22" fillId="0" borderId="10" xfId="0" applyNumberFormat="1" applyFont="1" applyBorder="1" applyAlignment="1">
      <alignment/>
    </xf>
    <xf numFmtId="0" fontId="0" fillId="0" borderId="11" xfId="0" applyFill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2" fillId="0" borderId="2" xfId="0" applyNumberFormat="1" applyFont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6" fontId="2" fillId="0" borderId="9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170" fontId="4" fillId="0" borderId="17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165" fontId="2" fillId="0" borderId="19" xfId="0" applyNumberFormat="1" applyFont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7"/>
  <sheetViews>
    <sheetView tabSelected="1" view="pageBreakPreview" zoomScale="80" zoomScaleSheetLayoutView="80" workbookViewId="0" topLeftCell="A1">
      <selection activeCell="D384" sqref="D384"/>
    </sheetView>
  </sheetViews>
  <sheetFormatPr defaultColWidth="9.00390625" defaultRowHeight="12.75"/>
  <cols>
    <col min="1" max="1" width="7.125" style="1" customWidth="1"/>
    <col min="2" max="2" width="32.375" style="1" customWidth="1"/>
    <col min="3" max="3" width="14.25390625" style="1" customWidth="1"/>
    <col min="4" max="4" width="13.125" style="1" customWidth="1"/>
    <col min="5" max="5" width="13.00390625" style="1" customWidth="1"/>
    <col min="6" max="6" width="15.625" style="2" customWidth="1"/>
    <col min="7" max="7" width="15.00390625" style="1" customWidth="1"/>
  </cols>
  <sheetData>
    <row r="1" spans="1:7" ht="18">
      <c r="A1" s="3" t="s">
        <v>0</v>
      </c>
      <c r="B1" s="3"/>
      <c r="C1" s="3"/>
      <c r="D1" s="3"/>
      <c r="E1" s="4"/>
      <c r="F1" s="5"/>
      <c r="G1" s="4"/>
    </row>
    <row r="2" spans="1:5" ht="12.75">
      <c r="A2" s="6" t="s">
        <v>1</v>
      </c>
      <c r="B2" s="6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7" ht="18">
      <c r="A4" s="7" t="s">
        <v>2</v>
      </c>
      <c r="B4" s="7"/>
      <c r="C4" s="7"/>
      <c r="D4" s="7"/>
      <c r="E4" s="8"/>
      <c r="G4" s="8"/>
    </row>
    <row r="5" spans="1:7" ht="12.75">
      <c r="A5" s="9" t="s">
        <v>3</v>
      </c>
      <c r="B5" s="9"/>
      <c r="C5" s="9"/>
      <c r="D5" s="9"/>
      <c r="E5" s="10"/>
      <c r="G5" s="10"/>
    </row>
    <row r="6" spans="1:7" ht="12.75">
      <c r="A6" s="9" t="s">
        <v>4</v>
      </c>
      <c r="B6" s="9"/>
      <c r="C6" s="9"/>
      <c r="D6" s="9"/>
      <c r="E6" s="10"/>
      <c r="G6" s="10"/>
    </row>
    <row r="7" spans="1:7" ht="12.75">
      <c r="A7" s="4" t="s">
        <v>5</v>
      </c>
      <c r="B7" s="4"/>
      <c r="C7" s="9"/>
      <c r="D7" s="9"/>
      <c r="E7" s="10"/>
      <c r="G7" s="10"/>
    </row>
    <row r="8" spans="1:7" ht="12.75">
      <c r="A8" s="11" t="s">
        <v>6</v>
      </c>
      <c r="B8" s="12"/>
      <c r="C8" s="11"/>
      <c r="D8" s="13"/>
      <c r="E8" s="14"/>
      <c r="F8" s="15"/>
      <c r="G8" s="14"/>
    </row>
    <row r="9" spans="1:7" ht="12.75">
      <c r="A9" s="16" t="s">
        <v>7</v>
      </c>
      <c r="B9" s="16"/>
      <c r="C9" s="16"/>
      <c r="D9" s="16"/>
      <c r="E9" s="17"/>
      <c r="G9" s="17"/>
    </row>
    <row r="10" spans="1:7" ht="12.75">
      <c r="A10" s="16"/>
      <c r="B10" s="16" t="s">
        <v>8</v>
      </c>
      <c r="C10" s="16"/>
      <c r="D10" s="16"/>
      <c r="E10" s="17"/>
      <c r="G10" s="17"/>
    </row>
    <row r="11" spans="1:7" ht="12.75">
      <c r="A11" s="18"/>
      <c r="B11" s="18" t="s">
        <v>9</v>
      </c>
      <c r="C11" s="18"/>
      <c r="D11" s="19">
        <v>205352</v>
      </c>
      <c r="E11" s="17"/>
      <c r="G11" s="17"/>
    </row>
    <row r="12" spans="1:7" ht="12.75">
      <c r="A12" s="18"/>
      <c r="B12" s="18" t="s">
        <v>10</v>
      </c>
      <c r="C12" s="18"/>
      <c r="D12" s="19">
        <v>483888</v>
      </c>
      <c r="E12" s="17"/>
      <c r="G12" s="17"/>
    </row>
    <row r="13" spans="1:7" ht="12.75">
      <c r="A13" s="18"/>
      <c r="B13" s="18" t="s">
        <v>11</v>
      </c>
      <c r="C13" s="18"/>
      <c r="D13" s="19">
        <v>750689</v>
      </c>
      <c r="E13" s="17"/>
      <c r="G13" s="17"/>
    </row>
    <row r="14" spans="1:7" ht="15.75" customHeight="1">
      <c r="A14" s="20"/>
      <c r="B14" s="21" t="s">
        <v>12</v>
      </c>
      <c r="C14" s="21"/>
      <c r="D14" s="22">
        <f>SUM(D11:D13)</f>
        <v>1439929</v>
      </c>
      <c r="E14" s="23"/>
      <c r="F14" s="5"/>
      <c r="G14" s="17"/>
    </row>
    <row r="15" spans="1:7" ht="12.75">
      <c r="A15" s="18" t="s">
        <v>13</v>
      </c>
      <c r="B15" s="16"/>
      <c r="C15" s="16"/>
      <c r="D15" s="24"/>
      <c r="E15" s="23"/>
      <c r="F15" s="5"/>
      <c r="G15" s="17"/>
    </row>
    <row r="16" spans="1:7" ht="12.75">
      <c r="A16" s="18"/>
      <c r="B16" s="18" t="s">
        <v>14</v>
      </c>
      <c r="C16" s="18"/>
      <c r="D16" s="19">
        <v>730000</v>
      </c>
      <c r="E16" s="17"/>
      <c r="F16" s="5"/>
      <c r="G16" s="17"/>
    </row>
    <row r="17" spans="1:7" ht="12.75">
      <c r="A17" s="18"/>
      <c r="B17" s="18" t="s">
        <v>15</v>
      </c>
      <c r="C17" s="18"/>
      <c r="D17" s="19">
        <v>750000</v>
      </c>
      <c r="E17" s="17"/>
      <c r="F17" s="5"/>
      <c r="G17" s="17"/>
    </row>
    <row r="18" spans="1:7" ht="12.75">
      <c r="A18" s="18"/>
      <c r="B18" s="16" t="s">
        <v>12</v>
      </c>
      <c r="C18" s="16"/>
      <c r="D18" s="25">
        <f>SUM(D16:D17)</f>
        <v>1480000</v>
      </c>
      <c r="E18" s="17"/>
      <c r="F18" s="5"/>
      <c r="G18" s="17"/>
    </row>
    <row r="19" spans="1:7" ht="12.75">
      <c r="A19" s="16" t="s">
        <v>16</v>
      </c>
      <c r="B19" s="16"/>
      <c r="C19" s="16"/>
      <c r="D19" s="16"/>
      <c r="E19" s="17"/>
      <c r="G19" s="17"/>
    </row>
    <row r="20" spans="1:7" ht="12.75">
      <c r="A20" s="16"/>
      <c r="B20" s="16" t="s">
        <v>17</v>
      </c>
      <c r="C20" s="16"/>
      <c r="D20" s="16"/>
      <c r="E20" s="17"/>
      <c r="G20" s="17"/>
    </row>
    <row r="21" spans="1:7" ht="12.75">
      <c r="A21" s="18" t="s">
        <v>13</v>
      </c>
      <c r="B21" s="26"/>
      <c r="C21" s="27"/>
      <c r="D21" s="28"/>
      <c r="E21" s="29"/>
      <c r="F21" s="30"/>
      <c r="G21" s="31"/>
    </row>
    <row r="22" spans="1:7" ht="12.75">
      <c r="A22" s="18" t="s">
        <v>14</v>
      </c>
      <c r="B22" s="26"/>
      <c r="C22" s="32">
        <v>225000</v>
      </c>
      <c r="D22"/>
      <c r="E22"/>
      <c r="F22"/>
      <c r="G22" s="33"/>
    </row>
    <row r="23" spans="1:7" ht="12.75">
      <c r="A23" s="18" t="s">
        <v>15</v>
      </c>
      <c r="B23" s="26"/>
      <c r="C23" s="32">
        <v>8400</v>
      </c>
      <c r="D23"/>
      <c r="E23"/>
      <c r="F23"/>
      <c r="G23" s="33"/>
    </row>
    <row r="24" spans="1:7" ht="12.75">
      <c r="A24" s="16" t="s">
        <v>12</v>
      </c>
      <c r="B24" s="26"/>
      <c r="C24" s="34">
        <f>SUM(C22:C23)</f>
        <v>233400</v>
      </c>
      <c r="D24" s="35"/>
      <c r="E24" s="35"/>
      <c r="G24" s="35"/>
    </row>
    <row r="25" spans="1:7" ht="12.75">
      <c r="A25" s="16" t="s">
        <v>18</v>
      </c>
      <c r="B25" s="26"/>
      <c r="C25" s="29"/>
      <c r="D25" s="31">
        <v>5340</v>
      </c>
      <c r="E25" s="29"/>
      <c r="G25" s="31"/>
    </row>
    <row r="26" spans="1:7" ht="12.75">
      <c r="A26" s="18" t="s">
        <v>19</v>
      </c>
      <c r="B26" s="26"/>
      <c r="C26" s="36"/>
      <c r="D26" s="28"/>
      <c r="E26" s="29"/>
      <c r="F26" s="30"/>
      <c r="G26" s="31"/>
    </row>
    <row r="27" spans="1:7" ht="12.75">
      <c r="A27" s="16" t="s">
        <v>20</v>
      </c>
      <c r="B27" s="26"/>
      <c r="C27" s="29"/>
      <c r="D27" s="28"/>
      <c r="E27" s="29"/>
      <c r="F27" s="30"/>
      <c r="G27" s="31"/>
    </row>
    <row r="28" spans="1:7" ht="12.75">
      <c r="A28" s="18"/>
      <c r="B28" s="16" t="s">
        <v>21</v>
      </c>
      <c r="C28" s="16"/>
      <c r="D28" s="28"/>
      <c r="E28" s="29"/>
      <c r="F28" s="30"/>
      <c r="G28" s="31"/>
    </row>
    <row r="29" spans="1:7" ht="12.75">
      <c r="A29" s="18"/>
      <c r="B29" s="18" t="s">
        <v>13</v>
      </c>
      <c r="C29" s="33"/>
      <c r="D29"/>
      <c r="E29" s="36"/>
      <c r="F29" s="37"/>
      <c r="G29" s="38"/>
    </row>
    <row r="30" spans="1:7" ht="12.75">
      <c r="A30" s="18"/>
      <c r="B30" s="18" t="s">
        <v>22</v>
      </c>
      <c r="C30" s="33">
        <v>10000</v>
      </c>
      <c r="D30"/>
      <c r="E30"/>
      <c r="F30"/>
      <c r="G30" s="39"/>
    </row>
    <row r="31" spans="1:7" ht="12.75">
      <c r="A31" s="18"/>
      <c r="B31" s="18" t="s">
        <v>23</v>
      </c>
      <c r="C31" s="33">
        <v>173000</v>
      </c>
      <c r="D31"/>
      <c r="E31"/>
      <c r="F31"/>
      <c r="G31" s="40"/>
    </row>
    <row r="32" spans="1:7" ht="12.75">
      <c r="A32" s="18"/>
      <c r="B32" s="16" t="s">
        <v>12</v>
      </c>
      <c r="C32" s="35">
        <f>SUM(C30:C31)</f>
        <v>183000</v>
      </c>
      <c r="D32"/>
      <c r="E32" s="29"/>
      <c r="F32" s="37"/>
      <c r="G32" s="38"/>
    </row>
    <row r="33" spans="1:7" ht="12.75">
      <c r="A33" s="16" t="s">
        <v>24</v>
      </c>
      <c r="B33" s="26"/>
      <c r="C33" s="29"/>
      <c r="D33" s="28"/>
      <c r="E33" s="29"/>
      <c r="F33" s="30"/>
      <c r="G33" s="31"/>
    </row>
    <row r="34" spans="1:7" ht="12.75">
      <c r="A34" s="16"/>
      <c r="B34" s="26" t="s">
        <v>25</v>
      </c>
      <c r="C34" s="29"/>
      <c r="D34" s="28"/>
      <c r="E34" s="29"/>
      <c r="F34" s="30"/>
      <c r="G34" s="31"/>
    </row>
    <row r="35" spans="1:7" ht="12.75">
      <c r="A35" s="16"/>
      <c r="B35" s="41" t="s">
        <v>26</v>
      </c>
      <c r="C35" s="29"/>
      <c r="D35" s="28"/>
      <c r="E35" s="29"/>
      <c r="F35" s="30"/>
      <c r="G35" s="31"/>
    </row>
    <row r="36" spans="1:7" ht="12.75">
      <c r="A36" s="18"/>
      <c r="B36" s="41" t="s">
        <v>27</v>
      </c>
      <c r="C36" s="36"/>
      <c r="D36" s="31">
        <v>3000</v>
      </c>
      <c r="E36" s="36"/>
      <c r="F36" s="37"/>
      <c r="G36" s="38"/>
    </row>
    <row r="37" spans="1:7" ht="12.75">
      <c r="A37" s="18" t="s">
        <v>28</v>
      </c>
      <c r="B37" s="41"/>
      <c r="C37" s="18"/>
      <c r="D37" s="42"/>
      <c r="E37" s="36"/>
      <c r="F37" s="37"/>
      <c r="G37" s="38"/>
    </row>
    <row r="38" spans="1:7" ht="12.75">
      <c r="A38" s="18"/>
      <c r="B38" s="41" t="s">
        <v>29</v>
      </c>
      <c r="C38" s="18"/>
      <c r="D38" s="42"/>
      <c r="E38" s="36"/>
      <c r="F38" s="37"/>
      <c r="G38" s="38"/>
    </row>
    <row r="39" spans="1:7" ht="12.75">
      <c r="A39" s="18"/>
      <c r="B39" s="41" t="s">
        <v>27</v>
      </c>
      <c r="C39" s="18"/>
      <c r="D39" s="31">
        <v>5000</v>
      </c>
      <c r="E39" s="36"/>
      <c r="F39" s="37"/>
      <c r="G39" s="38"/>
    </row>
    <row r="40" spans="1:7" ht="12.75">
      <c r="A40" s="18"/>
      <c r="B40" s="41"/>
      <c r="C40" s="18"/>
      <c r="D40" s="42"/>
      <c r="E40" s="36"/>
      <c r="F40" s="37"/>
      <c r="G40" s="38"/>
    </row>
    <row r="41" spans="1:7" ht="12.75">
      <c r="A41" s="16" t="s">
        <v>30</v>
      </c>
      <c r="B41" s="16"/>
      <c r="C41" s="16"/>
      <c r="D41" s="28"/>
      <c r="E41" s="29"/>
      <c r="F41" s="30"/>
      <c r="G41" s="31"/>
    </row>
    <row r="42" spans="1:7" ht="12.75">
      <c r="A42" s="18"/>
      <c r="B42" s="26" t="s">
        <v>31</v>
      </c>
      <c r="C42" s="36"/>
      <c r="D42" s="28"/>
      <c r="E42" s="29"/>
      <c r="F42" s="30"/>
      <c r="G42" s="31"/>
    </row>
    <row r="43" spans="1:7" ht="12.75">
      <c r="A43" s="18"/>
      <c r="B43" s="41" t="s">
        <v>27</v>
      </c>
      <c r="C43" s="36"/>
      <c r="D43" s="28"/>
      <c r="E43" s="29"/>
      <c r="F43" s="30"/>
      <c r="G43" s="31"/>
    </row>
    <row r="44" spans="1:7" ht="12.75">
      <c r="A44" s="18"/>
      <c r="B44" s="18" t="s">
        <v>22</v>
      </c>
      <c r="C44" s="36"/>
      <c r="D44" s="33">
        <v>7000</v>
      </c>
      <c r="E44"/>
      <c r="F44"/>
      <c r="G44"/>
    </row>
    <row r="45" spans="1:7" ht="12.75">
      <c r="A45" s="18"/>
      <c r="B45" s="18" t="s">
        <v>23</v>
      </c>
      <c r="C45" s="36"/>
      <c r="D45" s="33">
        <v>100000</v>
      </c>
      <c r="E45"/>
      <c r="F45"/>
      <c r="G45"/>
    </row>
    <row r="46" spans="1:7" ht="12.75">
      <c r="A46" s="18"/>
      <c r="B46" s="16" t="s">
        <v>12</v>
      </c>
      <c r="C46" s="36"/>
      <c r="D46" s="35">
        <f>SUM(D44:D45)</f>
        <v>107000</v>
      </c>
      <c r="E46"/>
      <c r="F46"/>
      <c r="G46"/>
    </row>
    <row r="47" spans="1:7" ht="12.75">
      <c r="A47" s="16" t="s">
        <v>32</v>
      </c>
      <c r="B47" s="16"/>
      <c r="C47" s="16"/>
      <c r="D47" s="16"/>
      <c r="E47" s="23">
        <v>3627085</v>
      </c>
      <c r="G47" s="17"/>
    </row>
    <row r="48" spans="1:7" ht="12.75">
      <c r="A48" s="18" t="s">
        <v>33</v>
      </c>
      <c r="B48" s="16"/>
      <c r="C48" s="16"/>
      <c r="D48" s="16"/>
      <c r="E48"/>
      <c r="F48"/>
      <c r="G48"/>
    </row>
    <row r="49" spans="1:7" ht="12.75">
      <c r="A49" s="18" t="s">
        <v>34</v>
      </c>
      <c r="B49" s="41"/>
      <c r="C49" s="36"/>
      <c r="D49" s="36"/>
      <c r="E49" s="23"/>
      <c r="G49" s="17"/>
    </row>
    <row r="50" spans="1:7" ht="12.75">
      <c r="A50" s="18" t="s">
        <v>35</v>
      </c>
      <c r="B50" s="41"/>
      <c r="C50" s="36"/>
      <c r="D50" s="36"/>
      <c r="E50" s="23"/>
      <c r="G50" s="17"/>
    </row>
    <row r="51" spans="1:7" ht="12.75">
      <c r="A51" s="18" t="s">
        <v>36</v>
      </c>
      <c r="B51" s="41"/>
      <c r="C51" s="36"/>
      <c r="D51" s="36"/>
      <c r="E51" s="23"/>
      <c r="G51" s="17"/>
    </row>
    <row r="52" spans="1:7" ht="12.75">
      <c r="A52" s="16" t="s">
        <v>37</v>
      </c>
      <c r="B52" s="26"/>
      <c r="C52" s="29"/>
      <c r="D52" s="29"/>
      <c r="E52" s="23"/>
      <c r="F52" s="5"/>
      <c r="G52" s="23"/>
    </row>
    <row r="53" spans="1:7" ht="12.75">
      <c r="A53" s="18"/>
      <c r="B53" s="41" t="s">
        <v>38</v>
      </c>
      <c r="C53" s="36"/>
      <c r="D53" s="36"/>
      <c r="E53" s="23"/>
      <c r="G53" s="17"/>
    </row>
    <row r="54" spans="1:7" ht="12.75">
      <c r="A54" s="18"/>
      <c r="B54" s="41" t="s">
        <v>39</v>
      </c>
      <c r="C54" s="34">
        <v>7766</v>
      </c>
      <c r="D54"/>
      <c r="E54"/>
      <c r="F54"/>
      <c r="G54" s="17"/>
    </row>
    <row r="55" spans="1:7" ht="12.75">
      <c r="A55" s="18"/>
      <c r="B55" s="41"/>
      <c r="C55" s="34"/>
      <c r="D55"/>
      <c r="E55"/>
      <c r="F55"/>
      <c r="G55" s="17"/>
    </row>
    <row r="56" spans="1:7" ht="12.75">
      <c r="A56" s="4" t="s">
        <v>40</v>
      </c>
      <c r="B56" s="41"/>
      <c r="C56" s="36"/>
      <c r="D56" s="36"/>
      <c r="E56" s="23"/>
      <c r="G56" s="17"/>
    </row>
    <row r="57" spans="1:7" ht="12.75">
      <c r="A57" s="16" t="s">
        <v>41</v>
      </c>
      <c r="B57" s="26"/>
      <c r="C57" s="29"/>
      <c r="D57" s="29"/>
      <c r="E57" s="23"/>
      <c r="F57" s="5"/>
      <c r="G57" s="23"/>
    </row>
    <row r="58" spans="1:7" ht="12.75">
      <c r="A58" s="16"/>
      <c r="B58" s="26" t="s">
        <v>42</v>
      </c>
      <c r="C58" s="29"/>
      <c r="D58" s="29"/>
      <c r="E58" s="23"/>
      <c r="F58" s="5"/>
      <c r="G58" s="23"/>
    </row>
    <row r="59" spans="1:7" ht="12.75">
      <c r="A59" s="18"/>
      <c r="B59" s="41" t="s">
        <v>43</v>
      </c>
      <c r="C59" s="36"/>
      <c r="D59" s="34">
        <v>2000</v>
      </c>
      <c r="E59" s="23"/>
      <c r="G59" s="17"/>
    </row>
    <row r="60" spans="1:7" ht="12.75">
      <c r="A60" s="16" t="s">
        <v>44</v>
      </c>
      <c r="B60" s="16"/>
      <c r="C60" s="16"/>
      <c r="D60" s="28"/>
      <c r="E60" s="29"/>
      <c r="F60" s="30"/>
      <c r="G60" s="17"/>
    </row>
    <row r="61" spans="1:7" ht="12.75">
      <c r="A61" s="18"/>
      <c r="B61" s="16" t="s">
        <v>45</v>
      </c>
      <c r="C61" s="16"/>
      <c r="D61" s="28"/>
      <c r="E61" s="36"/>
      <c r="F61" s="37"/>
      <c r="G61" s="17"/>
    </row>
    <row r="62" spans="1:7" ht="12.75">
      <c r="A62" s="18"/>
      <c r="B62" s="41" t="s">
        <v>27</v>
      </c>
      <c r="C62" s="16"/>
      <c r="D62" s="31">
        <v>2500</v>
      </c>
      <c r="E62"/>
      <c r="F62"/>
      <c r="G62" s="17"/>
    </row>
    <row r="63" spans="1:7" ht="12.75">
      <c r="A63" s="16" t="s">
        <v>46</v>
      </c>
      <c r="B63" s="26"/>
      <c r="C63" s="29"/>
      <c r="D63" s="29"/>
      <c r="E63" s="23"/>
      <c r="F63" s="5"/>
      <c r="G63" s="23"/>
    </row>
    <row r="64" spans="1:7" ht="12.75">
      <c r="A64" s="16"/>
      <c r="B64" s="26" t="s">
        <v>47</v>
      </c>
      <c r="C64" s="29"/>
      <c r="D64" s="29"/>
      <c r="E64" s="23"/>
      <c r="F64" s="5"/>
      <c r="G64" s="23"/>
    </row>
    <row r="65" spans="1:7" ht="12.75">
      <c r="A65" s="18"/>
      <c r="B65" s="41" t="s">
        <v>48</v>
      </c>
      <c r="C65" s="34">
        <v>30000</v>
      </c>
      <c r="D65"/>
      <c r="E65"/>
      <c r="F65"/>
      <c r="G65" s="17"/>
    </row>
    <row r="66" spans="1:7" ht="12.75">
      <c r="A66" s="16" t="s">
        <v>49</v>
      </c>
      <c r="B66" s="16"/>
      <c r="C66" s="16"/>
      <c r="D66" s="28"/>
      <c r="E66" s="29"/>
      <c r="F66" s="30"/>
      <c r="G66" s="17"/>
    </row>
    <row r="67" spans="1:7" ht="12.75">
      <c r="A67" s="18"/>
      <c r="B67" s="16" t="s">
        <v>50</v>
      </c>
      <c r="C67" s="16"/>
      <c r="D67" s="28"/>
      <c r="E67" s="29"/>
      <c r="F67" s="30"/>
      <c r="G67" s="17"/>
    </row>
    <row r="68" spans="1:7" ht="12.75">
      <c r="A68" s="18"/>
      <c r="B68" s="41" t="s">
        <v>27</v>
      </c>
      <c r="C68" s="18"/>
      <c r="D68" s="31">
        <v>5000</v>
      </c>
      <c r="E68" s="36"/>
      <c r="F68" s="37"/>
      <c r="G68" s="17"/>
    </row>
    <row r="69" spans="1:7" ht="12.75">
      <c r="A69" s="16" t="s">
        <v>51</v>
      </c>
      <c r="B69" s="26"/>
      <c r="C69" s="29"/>
      <c r="D69" s="29"/>
      <c r="E69" s="23"/>
      <c r="F69" s="5"/>
      <c r="G69" s="23"/>
    </row>
    <row r="70" spans="1:7" ht="12.75">
      <c r="A70" s="18"/>
      <c r="B70" s="41" t="s">
        <v>48</v>
      </c>
      <c r="C70" s="34">
        <v>37650</v>
      </c>
      <c r="D70" s="39"/>
      <c r="E70" s="23"/>
      <c r="G70" s="17"/>
    </row>
    <row r="71" spans="1:7" ht="12.75">
      <c r="A71" s="16" t="s">
        <v>52</v>
      </c>
      <c r="B71" s="26"/>
      <c r="C71" s="29"/>
      <c r="D71" s="29"/>
      <c r="E71" s="23"/>
      <c r="F71" s="5"/>
      <c r="G71" s="23"/>
    </row>
    <row r="72" spans="1:7" ht="12.75">
      <c r="A72" s="18"/>
      <c r="B72" s="26" t="s">
        <v>53</v>
      </c>
      <c r="C72" s="36"/>
      <c r="D72" s="36"/>
      <c r="E72" s="23"/>
      <c r="G72" s="17"/>
    </row>
    <row r="73" spans="1:7" ht="12.75">
      <c r="A73" s="18"/>
      <c r="B73" s="41" t="s">
        <v>48</v>
      </c>
      <c r="C73" s="34">
        <v>15000</v>
      </c>
      <c r="D73" s="39"/>
      <c r="E73" s="23"/>
      <c r="G73" s="17"/>
    </row>
    <row r="74" spans="1:7" ht="12.75">
      <c r="A74" s="16" t="s">
        <v>54</v>
      </c>
      <c r="B74" s="26"/>
      <c r="C74" s="29"/>
      <c r="D74" s="29"/>
      <c r="E74" s="23"/>
      <c r="F74" s="5"/>
      <c r="G74" s="23"/>
    </row>
    <row r="75" spans="1:7" ht="12.75">
      <c r="A75" s="18"/>
      <c r="B75" s="41" t="s">
        <v>55</v>
      </c>
      <c r="C75" s="36"/>
      <c r="D75" s="36"/>
      <c r="E75" s="23"/>
      <c r="G75" s="17"/>
    </row>
    <row r="76" spans="1:7" ht="12.75">
      <c r="A76" s="18"/>
      <c r="B76" s="41" t="s">
        <v>48</v>
      </c>
      <c r="C76" s="34">
        <v>60000</v>
      </c>
      <c r="D76" s="36"/>
      <c r="E76" s="23"/>
      <c r="G76" s="17"/>
    </row>
    <row r="77" spans="1:7" ht="12.75">
      <c r="A77" s="16" t="s">
        <v>56</v>
      </c>
      <c r="B77" s="29"/>
      <c r="C77" s="34">
        <v>2000</v>
      </c>
      <c r="D77" s="36"/>
      <c r="E77" s="43"/>
      <c r="F77" s="37"/>
      <c r="G77" s="44"/>
    </row>
    <row r="78" spans="1:7" ht="12.75">
      <c r="A78" s="18" t="s">
        <v>57</v>
      </c>
      <c r="B78" s="36"/>
      <c r="C78" s="45"/>
      <c r="D78" s="36"/>
      <c r="E78" s="43"/>
      <c r="F78" s="37"/>
      <c r="G78" s="44"/>
    </row>
    <row r="79" spans="1:7" ht="12.75">
      <c r="A79" s="18" t="s">
        <v>58</v>
      </c>
      <c r="B79" s="36"/>
      <c r="C79" s="45"/>
      <c r="D79" s="36"/>
      <c r="E79" s="43"/>
      <c r="F79" s="37"/>
      <c r="G79" s="44"/>
    </row>
    <row r="80" spans="1:7" ht="12.75">
      <c r="A80" s="4" t="s">
        <v>59</v>
      </c>
      <c r="B80" s="29"/>
      <c r="C80" s="36"/>
      <c r="D80" s="34">
        <f>SUM(D81:D85)</f>
        <v>83760</v>
      </c>
      <c r="E80" s="43"/>
      <c r="F80" s="37"/>
      <c r="G80" s="44"/>
    </row>
    <row r="81" spans="1:7" ht="12.75">
      <c r="A81" s="18" t="s">
        <v>60</v>
      </c>
      <c r="B81" s="36"/>
      <c r="C81" s="36"/>
      <c r="D81" s="45">
        <v>2100</v>
      </c>
      <c r="E81" s="43"/>
      <c r="F81" s="37"/>
      <c r="G81" s="44"/>
    </row>
    <row r="82" spans="1:7" ht="12.75">
      <c r="A82" s="18" t="s">
        <v>61</v>
      </c>
      <c r="B82" s="41"/>
      <c r="C82" s="36"/>
      <c r="D82" s="45">
        <v>11550</v>
      </c>
      <c r="E82" s="43"/>
      <c r="F82" s="37"/>
      <c r="G82" s="44"/>
    </row>
    <row r="83" spans="1:7" ht="12.75">
      <c r="A83" s="18" t="s">
        <v>62</v>
      </c>
      <c r="B83" s="41"/>
      <c r="C83" s="36"/>
      <c r="D83" s="45">
        <v>1700</v>
      </c>
      <c r="E83" s="43"/>
      <c r="F83" s="37"/>
      <c r="G83" s="44"/>
    </row>
    <row r="84" spans="1:7" ht="12.75">
      <c r="A84" s="18" t="s">
        <v>63</v>
      </c>
      <c r="B84" s="41"/>
      <c r="C84" s="41"/>
      <c r="D84" s="45">
        <v>31410</v>
      </c>
      <c r="E84" s="43"/>
      <c r="F84" s="37"/>
      <c r="G84" s="44"/>
    </row>
    <row r="85" spans="1:7" ht="12.75">
      <c r="A85" s="18" t="s">
        <v>64</v>
      </c>
      <c r="B85" s="41"/>
      <c r="C85" s="41"/>
      <c r="D85" s="45">
        <v>37000</v>
      </c>
      <c r="E85" s="43"/>
      <c r="F85" s="37"/>
      <c r="G85" s="44"/>
    </row>
    <row r="86" spans="1:7" ht="12.75">
      <c r="A86" s="4" t="s">
        <v>65</v>
      </c>
      <c r="B86" s="29"/>
      <c r="C86" s="41"/>
      <c r="D86" s="41"/>
      <c r="E86" s="41"/>
      <c r="F86" s="37"/>
      <c r="G86" s="41"/>
    </row>
    <row r="87" spans="1:7" ht="12.75">
      <c r="A87" s="18" t="s">
        <v>66</v>
      </c>
      <c r="B87" s="41"/>
      <c r="C87" s="41"/>
      <c r="D87" s="46">
        <v>11061653</v>
      </c>
      <c r="E87" s="23"/>
      <c r="G87" s="47"/>
    </row>
    <row r="88" spans="1:7" ht="12.75">
      <c r="A88" s="18" t="s">
        <v>67</v>
      </c>
      <c r="B88" s="41" t="s">
        <v>68</v>
      </c>
      <c r="C88" s="41"/>
      <c r="D88" s="41"/>
      <c r="E88" s="23"/>
      <c r="G88" s="17"/>
    </row>
    <row r="89" spans="1:7" ht="12.75">
      <c r="A89" s="18"/>
      <c r="B89" s="41" t="s">
        <v>69</v>
      </c>
      <c r="C89" s="41"/>
      <c r="D89" s="41"/>
      <c r="E89" s="23"/>
      <c r="G89" s="17"/>
    </row>
    <row r="90" spans="1:7" ht="12.75">
      <c r="A90" s="18"/>
      <c r="B90" s="41" t="s">
        <v>70</v>
      </c>
      <c r="C90" s="41"/>
      <c r="D90" s="41"/>
      <c r="E90" s="23"/>
      <c r="G90" s="17"/>
    </row>
    <row r="91" ht="12.75">
      <c r="B91" s="41" t="s">
        <v>71</v>
      </c>
    </row>
    <row r="92" spans="1:7" ht="12.75">
      <c r="A92" s="18" t="s">
        <v>72</v>
      </c>
      <c r="B92" s="41"/>
      <c r="C92" s="48"/>
      <c r="D92" s="36"/>
      <c r="E92" s="23"/>
      <c r="G92" s="17"/>
    </row>
    <row r="93" spans="1:7" ht="12.75">
      <c r="A93" s="4" t="s">
        <v>73</v>
      </c>
      <c r="B93" s="29"/>
      <c r="C93" s="48"/>
      <c r="D93" s="36"/>
      <c r="E93" s="23"/>
      <c r="F93" s="17">
        <f>SUM(F94:F104)</f>
        <v>262000</v>
      </c>
      <c r="G93" s="17"/>
    </row>
    <row r="94" spans="1:7" ht="12.75">
      <c r="A94" s="18" t="s">
        <v>74</v>
      </c>
      <c r="B94" s="41"/>
      <c r="C94" s="48"/>
      <c r="D94" s="36"/>
      <c r="E94" s="23"/>
      <c r="F94" s="17">
        <v>3000</v>
      </c>
      <c r="G94" s="17"/>
    </row>
    <row r="95" spans="1:7" ht="12.75">
      <c r="A95" s="18" t="s">
        <v>75</v>
      </c>
      <c r="B95" s="41"/>
      <c r="C95" s="49"/>
      <c r="D95" s="36"/>
      <c r="E95" s="23"/>
      <c r="F95" s="17">
        <v>1850</v>
      </c>
      <c r="G95" s="17"/>
    </row>
    <row r="96" spans="1:7" ht="12.75">
      <c r="A96" s="18" t="s">
        <v>76</v>
      </c>
      <c r="B96" s="41"/>
      <c r="C96" s="36"/>
      <c r="D96" s="36"/>
      <c r="E96" s="17"/>
      <c r="F96" s="17">
        <v>10500</v>
      </c>
      <c r="G96" s="17"/>
    </row>
    <row r="97" spans="1:7" ht="12.75">
      <c r="A97" s="18" t="s">
        <v>77</v>
      </c>
      <c r="B97" s="41"/>
      <c r="C97" s="36"/>
      <c r="D97" s="36"/>
      <c r="E97" s="23"/>
      <c r="F97" s="17">
        <v>10000</v>
      </c>
      <c r="G97" s="17"/>
    </row>
    <row r="98" spans="1:7" ht="12.75">
      <c r="A98" s="18" t="s">
        <v>78</v>
      </c>
      <c r="B98" s="41"/>
      <c r="C98" s="46"/>
      <c r="D98" s="36"/>
      <c r="E98" s="23"/>
      <c r="F98" s="17">
        <v>2000</v>
      </c>
      <c r="G98" s="17"/>
    </row>
    <row r="99" spans="1:7" ht="12.75">
      <c r="A99" s="18" t="s">
        <v>79</v>
      </c>
      <c r="B99" s="41"/>
      <c r="C99" s="46"/>
      <c r="D99" s="36"/>
      <c r="E99" s="23"/>
      <c r="F99" s="17">
        <v>3000</v>
      </c>
      <c r="G99" s="17"/>
    </row>
    <row r="100" spans="1:7" ht="12.75">
      <c r="A100" s="18" t="s">
        <v>80</v>
      </c>
      <c r="B100" s="41"/>
      <c r="C100" s="46"/>
      <c r="D100" s="36"/>
      <c r="E100" s="23"/>
      <c r="F100" s="17">
        <v>109000</v>
      </c>
      <c r="G100" s="17"/>
    </row>
    <row r="101" spans="1:7" ht="12.75">
      <c r="A101" s="18" t="s">
        <v>81</v>
      </c>
      <c r="B101" s="41"/>
      <c r="C101" s="46"/>
      <c r="D101" s="36"/>
      <c r="E101" s="23"/>
      <c r="F101" s="17">
        <v>57600</v>
      </c>
      <c r="G101" s="17"/>
    </row>
    <row r="102" spans="1:6" ht="12.75">
      <c r="A102" s="18" t="s">
        <v>82</v>
      </c>
      <c r="F102" s="17">
        <v>50000</v>
      </c>
    </row>
    <row r="103" spans="1:7" ht="12.75">
      <c r="A103" s="18" t="s">
        <v>83</v>
      </c>
      <c r="B103" s="41"/>
      <c r="C103" s="46"/>
      <c r="D103" s="36"/>
      <c r="E103" s="23"/>
      <c r="F103" s="17">
        <v>50</v>
      </c>
      <c r="G103" s="17"/>
    </row>
    <row r="104" spans="1:7" ht="12.75">
      <c r="A104" s="18" t="s">
        <v>84</v>
      </c>
      <c r="B104" s="41"/>
      <c r="C104" s="23"/>
      <c r="D104" s="41"/>
      <c r="E104" s="23"/>
      <c r="F104" s="17">
        <v>15000</v>
      </c>
      <c r="G104" s="17"/>
    </row>
    <row r="105" spans="1:7" ht="12.75">
      <c r="A105" s="4" t="s">
        <v>85</v>
      </c>
      <c r="B105" s="26"/>
      <c r="C105" s="23"/>
      <c r="D105" s="4"/>
      <c r="E105" s="23"/>
      <c r="G105" s="17"/>
    </row>
    <row r="106" spans="1:7" ht="12.75">
      <c r="A106" s="9" t="s">
        <v>86</v>
      </c>
      <c r="B106" s="41"/>
      <c r="C106" s="17">
        <v>1146</v>
      </c>
      <c r="D106" s="9"/>
      <c r="E106" s="17"/>
      <c r="G106" s="17"/>
    </row>
    <row r="107" spans="1:7" ht="12.75">
      <c r="A107" s="1" t="s">
        <v>87</v>
      </c>
      <c r="B107" s="41"/>
      <c r="C107" s="17">
        <v>237300</v>
      </c>
      <c r="E107" s="23"/>
      <c r="G107" s="17"/>
    </row>
    <row r="108" spans="1:7" ht="12.75">
      <c r="A108" s="1" t="s">
        <v>88</v>
      </c>
      <c r="B108" s="41"/>
      <c r="C108" s="17">
        <v>206400</v>
      </c>
      <c r="E108" s="23"/>
      <c r="G108" s="17"/>
    </row>
    <row r="109" spans="1:7" ht="12.75">
      <c r="A109" s="1" t="s">
        <v>89</v>
      </c>
      <c r="B109" s="26"/>
      <c r="C109" s="17">
        <v>24700</v>
      </c>
      <c r="E109" s="23"/>
      <c r="G109" s="17"/>
    </row>
    <row r="110" spans="2:7" ht="12.75">
      <c r="B110" s="26" t="s">
        <v>12</v>
      </c>
      <c r="C110" s="23">
        <f>SUM(C106:C109)</f>
        <v>469546</v>
      </c>
      <c r="E110" s="23"/>
      <c r="G110" s="17"/>
    </row>
    <row r="111" spans="2:7" ht="12.75">
      <c r="B111" s="26"/>
      <c r="C111" s="23"/>
      <c r="E111" s="23"/>
      <c r="G111" s="17"/>
    </row>
    <row r="112" spans="1:7" ht="12.75">
      <c r="A112" s="4" t="s">
        <v>90</v>
      </c>
      <c r="B112" s="4"/>
      <c r="C112" s="18"/>
      <c r="D112" s="18"/>
      <c r="E112" s="23"/>
      <c r="G112" s="17"/>
    </row>
    <row r="113" spans="1:7" ht="18">
      <c r="A113" s="3"/>
      <c r="B113" s="4" t="s">
        <v>91</v>
      </c>
      <c r="C113" s="50"/>
      <c r="D113" s="50"/>
      <c r="E113" s="23"/>
      <c r="G113" s="17"/>
    </row>
    <row r="114" spans="1:7" ht="12.75">
      <c r="A114" s="18"/>
      <c r="B114" s="18" t="s">
        <v>92</v>
      </c>
      <c r="C114" s="17">
        <v>82400</v>
      </c>
      <c r="D114" s="18"/>
      <c r="E114" s="23"/>
      <c r="G114" s="17"/>
    </row>
    <row r="115" spans="1:7" ht="12.75">
      <c r="A115" s="18"/>
      <c r="B115" s="18" t="s">
        <v>93</v>
      </c>
      <c r="C115" s="17">
        <v>1800</v>
      </c>
      <c r="D115" s="18"/>
      <c r="E115" s="23"/>
      <c r="G115" s="17"/>
    </row>
    <row r="116" spans="1:7" ht="12.75">
      <c r="A116" s="18"/>
      <c r="B116" s="18" t="s">
        <v>94</v>
      </c>
      <c r="C116" s="17">
        <v>3824300</v>
      </c>
      <c r="D116" s="18"/>
      <c r="E116" s="23"/>
      <c r="G116" s="17"/>
    </row>
    <row r="117" spans="1:7" ht="12.75">
      <c r="A117" s="18"/>
      <c r="B117" s="18" t="s">
        <v>95</v>
      </c>
      <c r="C117" s="17">
        <v>41500</v>
      </c>
      <c r="D117" s="51"/>
      <c r="E117" s="23"/>
      <c r="G117" s="17"/>
    </row>
    <row r="118" spans="1:7" ht="12.75">
      <c r="A118" s="18"/>
      <c r="B118" s="18" t="s">
        <v>96</v>
      </c>
      <c r="C118" s="17">
        <v>190300</v>
      </c>
      <c r="D118" s="51"/>
      <c r="E118" s="23"/>
      <c r="G118" s="17"/>
    </row>
    <row r="119" spans="1:7" ht="12.75">
      <c r="A119" s="18"/>
      <c r="B119" s="16" t="s">
        <v>12</v>
      </c>
      <c r="C119" s="23">
        <f>SUM(C114:C118)</f>
        <v>4140300</v>
      </c>
      <c r="D119" s="51"/>
      <c r="E119" s="23"/>
      <c r="G119" s="17"/>
    </row>
    <row r="120" spans="1:7" ht="12.75">
      <c r="A120" s="16" t="s">
        <v>97</v>
      </c>
      <c r="B120" s="16"/>
      <c r="C120" s="23">
        <f>SUM(C110,C119)</f>
        <v>4609846</v>
      </c>
      <c r="D120" s="51"/>
      <c r="E120" s="23"/>
      <c r="G120" s="17"/>
    </row>
    <row r="121" spans="1:7" ht="18">
      <c r="A121" s="50" t="s">
        <v>98</v>
      </c>
      <c r="B121" s="50"/>
      <c r="C121" s="18"/>
      <c r="D121" s="18"/>
      <c r="E121" s="23"/>
      <c r="G121" s="17"/>
    </row>
    <row r="122" spans="1:7" ht="18">
      <c r="A122" s="3"/>
      <c r="B122" s="18" t="s">
        <v>99</v>
      </c>
      <c r="C122" s="52">
        <v>4608046</v>
      </c>
      <c r="D122" s="18"/>
      <c r="E122" s="23"/>
      <c r="G122" s="17"/>
    </row>
    <row r="123" spans="1:7" ht="12.75">
      <c r="A123" s="18"/>
      <c r="B123" s="18" t="s">
        <v>100</v>
      </c>
      <c r="C123" s="52">
        <v>1800</v>
      </c>
      <c r="D123" s="18"/>
      <c r="E123" s="23"/>
      <c r="G123" s="17"/>
    </row>
    <row r="124" spans="1:7" ht="12.75">
      <c r="A124" s="18"/>
      <c r="B124" s="16" t="s">
        <v>12</v>
      </c>
      <c r="C124" s="53">
        <f>SUM(C122:C123)</f>
        <v>4609846</v>
      </c>
      <c r="D124" s="18"/>
      <c r="E124" s="23"/>
      <c r="G124" s="17"/>
    </row>
    <row r="125" spans="1:7" ht="12.75">
      <c r="A125" s="4" t="s">
        <v>101</v>
      </c>
      <c r="B125" s="26"/>
      <c r="C125" s="171">
        <f>SUM(C124,F93,D39,D62,D87,D80,C77,C76,C73,C70,C65,D59,C54,E47,D46,D36,C32,D25,C24,D18)</f>
        <v>21818000</v>
      </c>
      <c r="D125" s="171"/>
      <c r="E125" s="23"/>
      <c r="F125" s="17"/>
      <c r="G125" s="17"/>
    </row>
    <row r="126" spans="1:7" ht="12.75">
      <c r="A126" s="18"/>
      <c r="B126" s="41"/>
      <c r="C126" s="48"/>
      <c r="E126" s="23"/>
      <c r="F126"/>
      <c r="G126"/>
    </row>
    <row r="127" spans="1:7" ht="12.75">
      <c r="A127" s="4" t="s">
        <v>102</v>
      </c>
      <c r="B127" s="29"/>
      <c r="C127" s="49"/>
      <c r="D127"/>
      <c r="E127" s="23">
        <f>SUM(E128:E130)</f>
        <v>421000</v>
      </c>
      <c r="F127"/>
      <c r="G127"/>
    </row>
    <row r="128" spans="1:7" ht="12.75">
      <c r="A128" s="18" t="s">
        <v>103</v>
      </c>
      <c r="B128" s="41"/>
      <c r="C128" s="36"/>
      <c r="D128"/>
      <c r="E128" s="46">
        <v>21000</v>
      </c>
      <c r="F128"/>
      <c r="G128"/>
    </row>
    <row r="129" spans="1:7" ht="12.75">
      <c r="A129" s="18" t="s">
        <v>104</v>
      </c>
      <c r="B129" s="41"/>
      <c r="C129" s="41"/>
      <c r="D129"/>
      <c r="E129" s="46">
        <v>70000</v>
      </c>
      <c r="F129"/>
      <c r="G129"/>
    </row>
    <row r="130" spans="1:7" ht="12.75">
      <c r="A130" s="18" t="s">
        <v>105</v>
      </c>
      <c r="D130"/>
      <c r="E130" s="17">
        <v>330000</v>
      </c>
      <c r="F130"/>
      <c r="G130"/>
    </row>
    <row r="131" spans="1:7" ht="12.75">
      <c r="A131" s="4" t="s">
        <v>106</v>
      </c>
      <c r="D131"/>
      <c r="E131" s="23">
        <f>SUM(C125,E127)</f>
        <v>22239000</v>
      </c>
      <c r="F131"/>
      <c r="G131" s="54"/>
    </row>
    <row r="132" spans="1:7" ht="12.75">
      <c r="A132" s="4"/>
      <c r="F132"/>
      <c r="G132" s="54"/>
    </row>
    <row r="133" spans="1:7" ht="18">
      <c r="A133" s="7" t="s">
        <v>107</v>
      </c>
      <c r="B133" s="7"/>
      <c r="C133" s="7"/>
      <c r="D133" s="7"/>
      <c r="E133" s="8"/>
      <c r="G133" s="54"/>
    </row>
    <row r="134" spans="1:7" ht="12.75">
      <c r="A134" s="18"/>
      <c r="B134" s="18"/>
      <c r="C134" s="18"/>
      <c r="D134" s="18"/>
      <c r="E134" s="17"/>
      <c r="F134" s="17"/>
      <c r="G134" s="17"/>
    </row>
    <row r="135" spans="1:7" ht="15.75">
      <c r="A135" s="55" t="s">
        <v>108</v>
      </c>
      <c r="B135" s="16"/>
      <c r="C135" s="23">
        <v>700668</v>
      </c>
      <c r="D135" s="18"/>
      <c r="E135" s="17"/>
      <c r="G135" s="17"/>
    </row>
    <row r="136" spans="1:7" ht="12.75">
      <c r="A136" s="56" t="s">
        <v>109</v>
      </c>
      <c r="B136" s="56"/>
      <c r="C136" s="56"/>
      <c r="D136" s="56"/>
      <c r="E136" s="57"/>
      <c r="F136" s="57">
        <v>683000</v>
      </c>
      <c r="G136" s="57"/>
    </row>
    <row r="137" spans="1:7" ht="12.75">
      <c r="A137" s="18" t="s">
        <v>110</v>
      </c>
      <c r="B137" s="18"/>
      <c r="C137" s="18"/>
      <c r="D137" s="18"/>
      <c r="E137" s="17"/>
      <c r="F137" s="17"/>
      <c r="G137" s="17"/>
    </row>
    <row r="138" spans="1:7" ht="12.75">
      <c r="A138" s="18" t="s">
        <v>111</v>
      </c>
      <c r="B138" s="18"/>
      <c r="C138" s="18"/>
      <c r="D138" s="18"/>
      <c r="E138" s="17"/>
      <c r="F138" s="17"/>
      <c r="G138" s="17"/>
    </row>
    <row r="139" spans="1:7" ht="12.75">
      <c r="A139" s="18" t="s">
        <v>112</v>
      </c>
      <c r="B139" s="18"/>
      <c r="C139" s="18"/>
      <c r="D139" s="18"/>
      <c r="E139" s="17"/>
      <c r="F139" s="17"/>
      <c r="G139" s="17"/>
    </row>
    <row r="140" spans="1:7" ht="12.75">
      <c r="A140" s="56" t="s">
        <v>113</v>
      </c>
      <c r="B140" s="56"/>
      <c r="C140" s="56"/>
      <c r="D140" s="56"/>
      <c r="E140" s="57"/>
      <c r="F140" s="57"/>
      <c r="G140" s="57"/>
    </row>
    <row r="141" spans="1:7" ht="12.75">
      <c r="A141" s="18" t="s">
        <v>114</v>
      </c>
      <c r="B141" s="18"/>
      <c r="C141" s="18"/>
      <c r="D141" s="18"/>
      <c r="E141" s="17"/>
      <c r="F141" s="17"/>
      <c r="G141" s="17"/>
    </row>
    <row r="142" spans="1:7" ht="12.75">
      <c r="A142" s="18" t="s">
        <v>115</v>
      </c>
      <c r="B142" s="18"/>
      <c r="C142" s="18"/>
      <c r="D142" s="18"/>
      <c r="E142" s="17"/>
      <c r="F142" s="17">
        <v>233400</v>
      </c>
      <c r="G142" s="17"/>
    </row>
    <row r="143" spans="1:7" ht="12.75">
      <c r="A143" s="18" t="s">
        <v>116</v>
      </c>
      <c r="B143" s="18"/>
      <c r="C143" s="18"/>
      <c r="D143" s="18"/>
      <c r="E143" s="17"/>
      <c r="F143" s="17">
        <v>4668</v>
      </c>
      <c r="G143" s="17"/>
    </row>
    <row r="144" spans="1:7" ht="12.75">
      <c r="A144" s="56" t="s">
        <v>117</v>
      </c>
      <c r="B144" s="56"/>
      <c r="C144" s="56"/>
      <c r="D144" s="56"/>
      <c r="E144" s="57"/>
      <c r="F144" s="58"/>
      <c r="G144" s="57"/>
    </row>
    <row r="145" spans="1:7" ht="12.75">
      <c r="A145" s="18" t="s">
        <v>118</v>
      </c>
      <c r="B145" s="18"/>
      <c r="C145" s="18"/>
      <c r="D145" s="18"/>
      <c r="E145" s="17"/>
      <c r="G145" s="17"/>
    </row>
    <row r="146" spans="1:7" ht="18">
      <c r="A146" s="3" t="s">
        <v>119</v>
      </c>
      <c r="B146" s="16"/>
      <c r="C146" s="23">
        <v>13000</v>
      </c>
      <c r="D146" s="18"/>
      <c r="E146" s="17"/>
      <c r="G146" s="17"/>
    </row>
    <row r="147" spans="1:7" ht="12.75">
      <c r="A147" s="56" t="s">
        <v>120</v>
      </c>
      <c r="B147" s="56"/>
      <c r="C147" s="56"/>
      <c r="D147" s="56"/>
      <c r="E147" s="57"/>
      <c r="F147" s="59"/>
      <c r="G147" s="57"/>
    </row>
    <row r="148" spans="1:7" ht="12.75">
      <c r="A148" s="18" t="s">
        <v>121</v>
      </c>
      <c r="B148" s="18"/>
      <c r="C148" s="18"/>
      <c r="D148" s="18"/>
      <c r="E148" s="17"/>
      <c r="G148" s="17"/>
    </row>
    <row r="149" spans="1:7" ht="12.75">
      <c r="A149" s="18" t="s">
        <v>122</v>
      </c>
      <c r="B149" s="18"/>
      <c r="C149" s="18"/>
      <c r="D149" s="18"/>
      <c r="E149" s="17"/>
      <c r="G149" s="17"/>
    </row>
    <row r="150" spans="1:7" ht="18">
      <c r="A150" s="3" t="s">
        <v>123</v>
      </c>
      <c r="B150" s="16"/>
      <c r="C150" s="18"/>
      <c r="D150" s="23">
        <v>8431643</v>
      </c>
      <c r="E150" s="17"/>
      <c r="G150" s="17"/>
    </row>
    <row r="151" spans="1:7" ht="12.75">
      <c r="A151" s="56" t="s">
        <v>124</v>
      </c>
      <c r="B151" s="56"/>
      <c r="C151" s="56"/>
      <c r="D151" s="57">
        <v>37643</v>
      </c>
      <c r="E151" s="57"/>
      <c r="F151" s="59"/>
      <c r="G151" s="57"/>
    </row>
    <row r="152" spans="1:7" ht="12.75">
      <c r="A152" s="18" t="s">
        <v>125</v>
      </c>
      <c r="B152" s="18"/>
      <c r="C152" s="18"/>
      <c r="D152" s="18"/>
      <c r="E152" s="17"/>
      <c r="G152" s="17"/>
    </row>
    <row r="153" spans="1:7" ht="12.75">
      <c r="A153" s="18" t="s">
        <v>126</v>
      </c>
      <c r="B153" s="18"/>
      <c r="C153" s="18"/>
      <c r="D153" s="18"/>
      <c r="E153" s="17"/>
      <c r="G153" s="17"/>
    </row>
    <row r="154" spans="1:7" ht="12.75">
      <c r="A154" s="18" t="s">
        <v>127</v>
      </c>
      <c r="B154" s="18"/>
      <c r="C154" s="18"/>
      <c r="D154" s="18"/>
      <c r="E154" s="17">
        <v>19812</v>
      </c>
      <c r="G154" s="17"/>
    </row>
    <row r="155" spans="1:7" ht="12.75">
      <c r="A155" s="56" t="s">
        <v>128</v>
      </c>
      <c r="B155" s="56"/>
      <c r="C155" s="56"/>
      <c r="D155" s="57">
        <v>100000</v>
      </c>
      <c r="E155" s="57"/>
      <c r="F155" s="59"/>
      <c r="G155" s="57"/>
    </row>
    <row r="156" spans="1:7" ht="12.75">
      <c r="A156" s="18" t="s">
        <v>129</v>
      </c>
      <c r="B156" s="18"/>
      <c r="C156" s="18"/>
      <c r="D156" s="17">
        <v>100000</v>
      </c>
      <c r="E156" s="60"/>
      <c r="G156" s="17"/>
    </row>
    <row r="157" spans="1:7" ht="12.75">
      <c r="A157" s="56" t="s">
        <v>130</v>
      </c>
      <c r="B157" s="56"/>
      <c r="C157" s="56"/>
      <c r="D157" s="57">
        <f>SUM(D158:D168)</f>
        <v>8284000</v>
      </c>
      <c r="E157" s="61"/>
      <c r="F157" s="59"/>
      <c r="G157" s="57"/>
    </row>
    <row r="158" spans="1:7" ht="12.75">
      <c r="A158" s="18" t="s">
        <v>131</v>
      </c>
      <c r="B158" s="18"/>
      <c r="C158" s="18"/>
      <c r="D158" s="62">
        <v>100000</v>
      </c>
      <c r="E158" s="63"/>
      <c r="G158" s="17"/>
    </row>
    <row r="159" spans="1:7" ht="12.75">
      <c r="A159" s="18" t="s">
        <v>132</v>
      </c>
      <c r="B159" s="18"/>
      <c r="C159" s="18"/>
      <c r="D159" s="62"/>
      <c r="E159"/>
      <c r="G159" s="17"/>
    </row>
    <row r="160" spans="1:7" ht="12.75">
      <c r="A160" s="18" t="s">
        <v>133</v>
      </c>
      <c r="B160" s="18"/>
      <c r="C160"/>
      <c r="D160" s="62">
        <v>80000</v>
      </c>
      <c r="E160"/>
      <c r="G160" s="17"/>
    </row>
    <row r="161" spans="1:7" ht="12.75">
      <c r="A161" s="18" t="s">
        <v>134</v>
      </c>
      <c r="B161" s="18"/>
      <c r="C161"/>
      <c r="D161" s="17"/>
      <c r="E161" s="17"/>
      <c r="G161" s="17"/>
    </row>
    <row r="162" spans="1:7" ht="12.75">
      <c r="A162" s="18" t="s">
        <v>135</v>
      </c>
      <c r="B162" s="18"/>
      <c r="C162" s="18"/>
      <c r="D162" s="17">
        <v>1000</v>
      </c>
      <c r="E162" s="17"/>
      <c r="G162" s="17"/>
    </row>
    <row r="163" spans="1:7" ht="12.75">
      <c r="A163" s="18" t="s">
        <v>136</v>
      </c>
      <c r="B163"/>
      <c r="C163" s="18"/>
      <c r="D163" s="17"/>
      <c r="E163" s="17"/>
      <c r="G163" s="17"/>
    </row>
    <row r="164" spans="1:7" ht="12.75">
      <c r="A164" s="18" t="s">
        <v>137</v>
      </c>
      <c r="B164" s="18"/>
      <c r="C164" s="18"/>
      <c r="D164" s="17"/>
      <c r="E164" s="17"/>
      <c r="G164" s="17"/>
    </row>
    <row r="165" spans="1:7" ht="12.75">
      <c r="A165" s="64" t="s">
        <v>138</v>
      </c>
      <c r="B165" s="64"/>
      <c r="C165" s="64"/>
      <c r="D165" s="60"/>
      <c r="E165" s="17"/>
      <c r="G165" s="17"/>
    </row>
    <row r="166" spans="1:7" ht="12.75">
      <c r="A166" s="64" t="s">
        <v>139</v>
      </c>
      <c r="B166" s="65"/>
      <c r="C166" s="60"/>
      <c r="D166" s="60">
        <v>78000</v>
      </c>
      <c r="E166" s="17"/>
      <c r="G166" s="17"/>
    </row>
    <row r="167" spans="1:7" ht="12.75">
      <c r="A167" s="64" t="s">
        <v>140</v>
      </c>
      <c r="B167" s="65"/>
      <c r="C167" s="60"/>
      <c r="D167" s="60">
        <v>7222500</v>
      </c>
      <c r="E167" s="17"/>
      <c r="G167" s="17"/>
    </row>
    <row r="168" spans="1:7" ht="12.75">
      <c r="A168" s="64" t="s">
        <v>140</v>
      </c>
      <c r="B168" s="65"/>
      <c r="C168" s="60"/>
      <c r="D168" s="60">
        <v>802500</v>
      </c>
      <c r="E168" s="17"/>
      <c r="G168" s="17"/>
    </row>
    <row r="169" spans="1:7" ht="18">
      <c r="A169" s="3" t="s">
        <v>141</v>
      </c>
      <c r="B169" s="3"/>
      <c r="C169" s="16"/>
      <c r="D169" s="23">
        <v>130000</v>
      </c>
      <c r="E169" s="23"/>
      <c r="F169" s="5"/>
      <c r="G169" s="23"/>
    </row>
    <row r="170" spans="1:7" ht="12.75">
      <c r="A170" s="56" t="s">
        <v>142</v>
      </c>
      <c r="B170" s="56"/>
      <c r="C170" s="56"/>
      <c r="D170" s="56"/>
      <c r="E170" s="57"/>
      <c r="F170" s="59"/>
      <c r="G170" s="57"/>
    </row>
    <row r="171" spans="1:7" ht="12.75">
      <c r="A171" s="18" t="s">
        <v>143</v>
      </c>
      <c r="B171" s="18"/>
      <c r="C171" s="18"/>
      <c r="D171" s="18"/>
      <c r="E171" s="17"/>
      <c r="G171" s="17"/>
    </row>
    <row r="172" spans="1:7" ht="12.75">
      <c r="A172" s="18" t="s">
        <v>144</v>
      </c>
      <c r="B172" s="18"/>
      <c r="C172" s="18"/>
      <c r="D172" s="18"/>
      <c r="E172" s="17"/>
      <c r="G172" s="17"/>
    </row>
    <row r="173" spans="1:7" ht="12.75">
      <c r="A173" s="56" t="s">
        <v>145</v>
      </c>
      <c r="B173" s="56"/>
      <c r="C173" s="56"/>
      <c r="D173" s="56"/>
      <c r="E173" s="57"/>
      <c r="F173" s="59"/>
      <c r="G173" s="57"/>
    </row>
    <row r="174" spans="1:7" ht="12.75">
      <c r="A174" s="18" t="s">
        <v>146</v>
      </c>
      <c r="B174" s="18"/>
      <c r="C174" s="18"/>
      <c r="D174" s="18"/>
      <c r="E174" s="17"/>
      <c r="G174" s="17"/>
    </row>
    <row r="175" spans="1:7" ht="18">
      <c r="A175" s="3" t="s">
        <v>147</v>
      </c>
      <c r="B175" s="3"/>
      <c r="C175" s="16"/>
      <c r="D175" s="66">
        <v>110000</v>
      </c>
      <c r="E175" s="17"/>
      <c r="G175" s="17"/>
    </row>
    <row r="176" spans="1:7" ht="12.75">
      <c r="A176" s="56" t="s">
        <v>148</v>
      </c>
      <c r="B176" s="56"/>
      <c r="C176" s="56"/>
      <c r="D176" s="56"/>
      <c r="E176" s="57"/>
      <c r="F176" s="59"/>
      <c r="G176" s="57"/>
    </row>
    <row r="177" spans="1:7" ht="12.75">
      <c r="A177" s="18" t="s">
        <v>149</v>
      </c>
      <c r="B177" s="18"/>
      <c r="C177" s="18"/>
      <c r="D177" s="18"/>
      <c r="E177" s="17"/>
      <c r="G177" s="17"/>
    </row>
    <row r="178" spans="1:7" ht="12.75">
      <c r="A178" s="18" t="s">
        <v>150</v>
      </c>
      <c r="B178" s="18"/>
      <c r="C178" s="18"/>
      <c r="D178" s="18"/>
      <c r="E178" s="17"/>
      <c r="G178" s="17"/>
    </row>
    <row r="179" spans="1:7" ht="12.75">
      <c r="A179" s="56" t="s">
        <v>151</v>
      </c>
      <c r="B179" s="56"/>
      <c r="C179" s="56"/>
      <c r="D179" s="18"/>
      <c r="E179" s="17"/>
      <c r="G179" s="17"/>
    </row>
    <row r="180" spans="1:7" ht="12.75">
      <c r="A180" s="18" t="s">
        <v>152</v>
      </c>
      <c r="B180" s="18"/>
      <c r="C180" s="18"/>
      <c r="D180" s="18"/>
      <c r="E180" s="17"/>
      <c r="G180" s="17"/>
    </row>
    <row r="181" spans="1:7" ht="12.75">
      <c r="A181" s="18" t="s">
        <v>153</v>
      </c>
      <c r="B181" s="18"/>
      <c r="C181" s="18"/>
      <c r="D181" s="18"/>
      <c r="E181" s="17"/>
      <c r="G181" s="17"/>
    </row>
    <row r="182" spans="1:7" ht="12.75">
      <c r="A182" s="56" t="s">
        <v>154</v>
      </c>
      <c r="B182" s="56"/>
      <c r="C182" s="67">
        <v>5000</v>
      </c>
      <c r="D182" s="18"/>
      <c r="E182" s="17"/>
      <c r="G182" s="17"/>
    </row>
    <row r="183" spans="1:7" ht="12.75">
      <c r="A183" s="18" t="s">
        <v>152</v>
      </c>
      <c r="B183"/>
      <c r="C183"/>
      <c r="D183"/>
      <c r="E183"/>
      <c r="F183" s="68"/>
      <c r="G183" s="17"/>
    </row>
    <row r="184" spans="1:7" ht="18">
      <c r="A184" s="3" t="s">
        <v>155</v>
      </c>
      <c r="B184" s="16"/>
      <c r="C184" s="18"/>
      <c r="D184" s="23">
        <v>2395273</v>
      </c>
      <c r="E184" s="17"/>
      <c r="G184" s="17"/>
    </row>
    <row r="185" spans="1:7" ht="12.75">
      <c r="A185" s="56" t="s">
        <v>156</v>
      </c>
      <c r="B185" s="56"/>
      <c r="C185" s="56"/>
      <c r="D185" s="57">
        <f>SUM(D186:D189)</f>
        <v>120000</v>
      </c>
      <c r="E185" s="57"/>
      <c r="F185" s="59"/>
      <c r="G185" s="57"/>
    </row>
    <row r="186" spans="1:7" ht="12.75">
      <c r="A186" s="18" t="s">
        <v>157</v>
      </c>
      <c r="B186" s="18"/>
      <c r="C186" s="18"/>
      <c r="D186" s="17">
        <v>114000</v>
      </c>
      <c r="E186" s="17"/>
      <c r="G186" s="17"/>
    </row>
    <row r="187" spans="1:7" ht="12.75">
      <c r="A187" s="18" t="s">
        <v>158</v>
      </c>
      <c r="B187" s="18"/>
      <c r="C187" s="18"/>
      <c r="D187" s="17">
        <v>5000</v>
      </c>
      <c r="E187" s="17"/>
      <c r="G187" s="17"/>
    </row>
    <row r="188" spans="1:7" ht="12.75">
      <c r="A188" s="18" t="s">
        <v>159</v>
      </c>
      <c r="B188" s="18"/>
      <c r="C188" s="18"/>
      <c r="D188" s="17">
        <v>1000</v>
      </c>
      <c r="E188" s="17"/>
      <c r="G188" s="17"/>
    </row>
    <row r="189" spans="1:7" ht="12.75">
      <c r="A189" s="18" t="s">
        <v>160</v>
      </c>
      <c r="B189" s="18"/>
      <c r="C189" s="18"/>
      <c r="D189" s="17">
        <v>0</v>
      </c>
      <c r="E189" s="17"/>
      <c r="G189" s="17"/>
    </row>
    <row r="190" spans="1:7" ht="12.75">
      <c r="A190" s="56" t="s">
        <v>161</v>
      </c>
      <c r="B190" s="56"/>
      <c r="C190" s="18"/>
      <c r="D190" s="18"/>
      <c r="E190" s="57">
        <v>2190561</v>
      </c>
      <c r="F190" s="17"/>
      <c r="G190" s="17"/>
    </row>
    <row r="191" spans="1:7" ht="12.75">
      <c r="A191" s="18" t="s">
        <v>162</v>
      </c>
      <c r="B191" s="18"/>
      <c r="C191" s="18"/>
      <c r="D191" s="18"/>
      <c r="E191" s="17">
        <v>11000</v>
      </c>
      <c r="G191" s="17"/>
    </row>
    <row r="192" spans="1:7" ht="12.75">
      <c r="A192" s="18" t="s">
        <v>163</v>
      </c>
      <c r="B192" s="18"/>
      <c r="C192" s="18"/>
      <c r="D192" s="18"/>
      <c r="E192" s="17"/>
      <c r="G192" s="17"/>
    </row>
    <row r="193" spans="1:7" ht="12.75">
      <c r="A193" s="18" t="s">
        <v>164</v>
      </c>
      <c r="B193" s="18"/>
      <c r="C193" s="18"/>
      <c r="D193" s="18"/>
      <c r="E193" s="17">
        <v>1310000</v>
      </c>
      <c r="G193" s="17"/>
    </row>
    <row r="194" spans="1:7" ht="12.75">
      <c r="A194" s="18" t="s">
        <v>165</v>
      </c>
      <c r="B194" s="18"/>
      <c r="C194" s="18"/>
      <c r="D194" s="18"/>
      <c r="E194" s="17"/>
      <c r="G194" s="17"/>
    </row>
    <row r="195" spans="1:7" ht="12.75">
      <c r="A195" s="18" t="s">
        <v>166</v>
      </c>
      <c r="B195" s="18"/>
      <c r="C195" s="18"/>
      <c r="D195" s="18"/>
      <c r="E195" s="17"/>
      <c r="G195" s="17"/>
    </row>
    <row r="196" spans="1:7" ht="12.75">
      <c r="A196" s="18" t="s">
        <v>167</v>
      </c>
      <c r="B196" s="18"/>
      <c r="C196" s="18"/>
      <c r="D196" s="18"/>
      <c r="E196" s="17"/>
      <c r="G196" s="17"/>
    </row>
    <row r="197" spans="1:7" ht="12.75">
      <c r="A197" s="18" t="s">
        <v>168</v>
      </c>
      <c r="B197" s="18"/>
      <c r="C197" s="18">
        <f>SUM(C198:C200)</f>
        <v>41</v>
      </c>
      <c r="D197" s="18"/>
      <c r="E197" s="17"/>
      <c r="G197" s="17"/>
    </row>
    <row r="198" spans="1:7" ht="12.75">
      <c r="A198" s="18" t="s">
        <v>169</v>
      </c>
      <c r="B198" s="18"/>
      <c r="C198" s="18">
        <v>34.5</v>
      </c>
      <c r="D198" s="18"/>
      <c r="E198" s="17"/>
      <c r="G198" s="17"/>
    </row>
    <row r="199" spans="1:7" ht="12.75">
      <c r="A199" s="18" t="s">
        <v>170</v>
      </c>
      <c r="B199" s="18"/>
      <c r="C199" s="18">
        <v>3.5</v>
      </c>
      <c r="D199" s="18"/>
      <c r="E199" s="17"/>
      <c r="G199" s="17"/>
    </row>
    <row r="200" spans="1:7" ht="12.75">
      <c r="A200" s="18" t="s">
        <v>171</v>
      </c>
      <c r="B200" s="18"/>
      <c r="C200" s="18">
        <v>3</v>
      </c>
      <c r="D200" s="18"/>
      <c r="E200" s="17"/>
      <c r="G200" s="17"/>
    </row>
    <row r="201" spans="1:7" ht="12.75">
      <c r="A201" s="18" t="s">
        <v>172</v>
      </c>
      <c r="B201" s="18"/>
      <c r="C201" s="18"/>
      <c r="D201" s="18"/>
      <c r="E201" s="17"/>
      <c r="G201" s="17"/>
    </row>
    <row r="202" spans="1:7" ht="12.75">
      <c r="A202" s="18" t="s">
        <v>173</v>
      </c>
      <c r="B202" s="18"/>
      <c r="C202" s="18" t="s">
        <v>174</v>
      </c>
      <c r="D202" s="18"/>
      <c r="E202" s="17"/>
      <c r="G202" s="17"/>
    </row>
    <row r="203" spans="1:7" ht="12.75">
      <c r="A203" s="18" t="s">
        <v>175</v>
      </c>
      <c r="B203" s="18"/>
      <c r="C203" s="69">
        <v>15000</v>
      </c>
      <c r="D203" s="18"/>
      <c r="E203" s="17"/>
      <c r="G203" s="17"/>
    </row>
    <row r="204" spans="1:7" ht="12.75">
      <c r="A204" s="18" t="s">
        <v>176</v>
      </c>
      <c r="B204" s="18"/>
      <c r="C204" s="69">
        <v>39000</v>
      </c>
      <c r="D204" s="18"/>
      <c r="E204" s="17"/>
      <c r="G204" s="17"/>
    </row>
    <row r="205" spans="1:7" ht="12.75">
      <c r="A205" s="18" t="s">
        <v>177</v>
      </c>
      <c r="B205" s="18"/>
      <c r="C205" s="18"/>
      <c r="D205" s="18"/>
      <c r="E205" s="17">
        <v>96000</v>
      </c>
      <c r="G205" s="17"/>
    </row>
    <row r="206" spans="1:7" ht="12.75">
      <c r="A206" s="18" t="s">
        <v>178</v>
      </c>
      <c r="B206" s="18"/>
      <c r="C206" s="18"/>
      <c r="D206" s="18"/>
      <c r="E206" s="17"/>
      <c r="G206" s="17"/>
    </row>
    <row r="207" spans="1:7" ht="12.75">
      <c r="A207" s="18" t="s">
        <v>179</v>
      </c>
      <c r="B207" s="18"/>
      <c r="C207" s="18"/>
      <c r="D207" s="18"/>
      <c r="E207" s="17"/>
      <c r="G207" s="17"/>
    </row>
    <row r="208" spans="1:7" ht="12.75">
      <c r="A208" s="18" t="s">
        <v>180</v>
      </c>
      <c r="B208" s="18"/>
      <c r="C208" s="18"/>
      <c r="D208" s="18"/>
      <c r="E208" s="17">
        <v>241000</v>
      </c>
      <c r="G208" s="17"/>
    </row>
    <row r="209" spans="1:7" ht="12.75">
      <c r="A209" s="18" t="s">
        <v>181</v>
      </c>
      <c r="B209" s="18"/>
      <c r="C209" s="18"/>
      <c r="D209" s="18"/>
      <c r="E209" s="17"/>
      <c r="G209" s="17"/>
    </row>
    <row r="210" spans="1:7" ht="12.75">
      <c r="A210" s="18" t="s">
        <v>182</v>
      </c>
      <c r="B210" s="18"/>
      <c r="C210" s="18" t="s">
        <v>183</v>
      </c>
      <c r="D210" s="18"/>
      <c r="E210" s="17"/>
      <c r="G210" s="17"/>
    </row>
    <row r="211" spans="1:7" ht="12.75">
      <c r="A211" s="18" t="s">
        <v>184</v>
      </c>
      <c r="B211" s="18"/>
      <c r="C211" s="18" t="s">
        <v>185</v>
      </c>
      <c r="D211" s="18"/>
      <c r="E211" s="17"/>
      <c r="G211" s="17"/>
    </row>
    <row r="212" spans="1:7" ht="12.75">
      <c r="A212" s="18" t="s">
        <v>186</v>
      </c>
      <c r="B212" s="18"/>
      <c r="C212" s="18" t="s">
        <v>187</v>
      </c>
      <c r="D212" s="18"/>
      <c r="E212" s="17"/>
      <c r="G212" s="17"/>
    </row>
    <row r="213" spans="1:7" ht="12.75">
      <c r="A213" s="18" t="s">
        <v>12</v>
      </c>
      <c r="B213" s="18"/>
      <c r="C213" s="18" t="s">
        <v>188</v>
      </c>
      <c r="D213" s="18"/>
      <c r="E213" s="17"/>
      <c r="G213" s="17"/>
    </row>
    <row r="214" spans="1:7" ht="12.75">
      <c r="A214" s="18" t="s">
        <v>189</v>
      </c>
      <c r="B214" s="18"/>
      <c r="C214" s="18"/>
      <c r="D214" s="18"/>
      <c r="E214" s="17">
        <v>34500</v>
      </c>
      <c r="G214" s="17"/>
    </row>
    <row r="215" spans="1:7" ht="12.75">
      <c r="A215" s="18" t="s">
        <v>190</v>
      </c>
      <c r="B215" s="18"/>
      <c r="C215" s="18"/>
      <c r="D215" s="18"/>
      <c r="E215" s="17"/>
      <c r="G215" s="17"/>
    </row>
    <row r="216" spans="1:7" ht="12.75">
      <c r="A216" s="18" t="s">
        <v>191</v>
      </c>
      <c r="B216" s="18"/>
      <c r="C216" s="18"/>
      <c r="D216" s="18"/>
      <c r="E216" s="17">
        <v>7000</v>
      </c>
      <c r="G216" s="17"/>
    </row>
    <row r="217" spans="1:7" ht="12.75">
      <c r="A217" s="18" t="s">
        <v>192</v>
      </c>
      <c r="B217" s="18"/>
      <c r="C217" s="18"/>
      <c r="D217" s="18"/>
      <c r="E217" s="17"/>
      <c r="G217" s="17"/>
    </row>
    <row r="218" spans="1:7" ht="12.75">
      <c r="A218" s="18" t="s">
        <v>193</v>
      </c>
      <c r="B218" s="18"/>
      <c r="C218" s="18"/>
      <c r="D218" s="18"/>
      <c r="E218" s="17"/>
      <c r="G218" s="17"/>
    </row>
    <row r="219" spans="1:7" ht="12.75">
      <c r="A219" s="18" t="s">
        <v>194</v>
      </c>
      <c r="B219" s="18"/>
      <c r="C219" s="18"/>
      <c r="D219" s="18"/>
      <c r="E219" s="17">
        <v>6000</v>
      </c>
      <c r="G219" s="17"/>
    </row>
    <row r="220" spans="1:7" ht="12.75">
      <c r="A220" s="18" t="s">
        <v>195</v>
      </c>
      <c r="B220" s="18"/>
      <c r="C220" s="18"/>
      <c r="D220" s="18"/>
      <c r="E220" s="17"/>
      <c r="G220" s="17"/>
    </row>
    <row r="221" spans="1:7" ht="12.75">
      <c r="A221" s="18" t="s">
        <v>196</v>
      </c>
      <c r="B221" s="18"/>
      <c r="C221" s="18"/>
      <c r="D221" s="18"/>
      <c r="E221" s="17">
        <v>120000</v>
      </c>
      <c r="G221" s="17"/>
    </row>
    <row r="222" spans="1:7" ht="12.75">
      <c r="A222" s="18" t="s">
        <v>197</v>
      </c>
      <c r="B222" s="18"/>
      <c r="C222" s="18"/>
      <c r="D222" s="18"/>
      <c r="E222" s="17"/>
      <c r="G222" s="17"/>
    </row>
    <row r="223" spans="1:7" ht="12.75">
      <c r="A223" s="18" t="s">
        <v>198</v>
      </c>
      <c r="B223" s="18"/>
      <c r="C223" s="18"/>
      <c r="D223" s="18"/>
      <c r="E223" s="17"/>
      <c r="G223" s="17"/>
    </row>
    <row r="224" spans="1:7" ht="12.75">
      <c r="A224" s="18" t="s">
        <v>199</v>
      </c>
      <c r="B224" s="18"/>
      <c r="C224" s="18"/>
      <c r="D224" s="18"/>
      <c r="E224" s="17"/>
      <c r="G224" s="17"/>
    </row>
    <row r="225" spans="1:7" ht="12.75">
      <c r="A225" s="18" t="s">
        <v>200</v>
      </c>
      <c r="B225" s="18"/>
      <c r="C225" s="18"/>
      <c r="D225" s="18"/>
      <c r="E225" s="17">
        <v>20000</v>
      </c>
      <c r="G225" s="17"/>
    </row>
    <row r="226" spans="1:7" ht="12.75">
      <c r="A226" s="18" t="s">
        <v>201</v>
      </c>
      <c r="B226" s="18"/>
      <c r="C226" s="18"/>
      <c r="D226" s="18"/>
      <c r="E226" s="17"/>
      <c r="G226" s="17"/>
    </row>
    <row r="227" spans="1:7" ht="12.75">
      <c r="A227" s="18" t="s">
        <v>202</v>
      </c>
      <c r="B227" s="18"/>
      <c r="C227" s="18"/>
      <c r="D227" s="18"/>
      <c r="E227" s="17">
        <v>20000</v>
      </c>
      <c r="G227" s="17"/>
    </row>
    <row r="228" spans="1:7" ht="12.75">
      <c r="A228" s="18" t="s">
        <v>203</v>
      </c>
      <c r="B228" s="18"/>
      <c r="C228" s="18"/>
      <c r="D228" s="18"/>
      <c r="E228" s="17"/>
      <c r="G228" s="17"/>
    </row>
    <row r="229" spans="1:7" ht="12.75">
      <c r="A229" s="18" t="s">
        <v>204</v>
      </c>
      <c r="B229" s="18"/>
      <c r="C229" s="18"/>
      <c r="D229" s="18"/>
      <c r="E229" s="17">
        <v>2000</v>
      </c>
      <c r="G229" s="17"/>
    </row>
    <row r="230" spans="1:7" ht="12.75">
      <c r="A230" s="18" t="s">
        <v>205</v>
      </c>
      <c r="B230" s="18"/>
      <c r="C230" s="18"/>
      <c r="D230" s="18"/>
      <c r="E230" s="17"/>
      <c r="G230" s="17"/>
    </row>
    <row r="231" spans="1:7" ht="12.75">
      <c r="A231" s="18" t="s">
        <v>206</v>
      </c>
      <c r="B231" s="18"/>
      <c r="C231" s="18"/>
      <c r="D231" s="18"/>
      <c r="E231" s="17">
        <v>150000</v>
      </c>
      <c r="G231" s="17"/>
    </row>
    <row r="232" spans="1:7" ht="12.75">
      <c r="A232" s="18" t="s">
        <v>207</v>
      </c>
      <c r="B232" s="18"/>
      <c r="C232" s="18"/>
      <c r="D232" s="18"/>
      <c r="E232" s="17"/>
      <c r="G232" s="17"/>
    </row>
    <row r="233" spans="1:7" ht="12.75">
      <c r="A233" s="18" t="s">
        <v>208</v>
      </c>
      <c r="B233" s="18"/>
      <c r="C233" s="18"/>
      <c r="D233" s="18"/>
      <c r="E233" s="17"/>
      <c r="G233" s="17"/>
    </row>
    <row r="234" spans="1:7" ht="12.75">
      <c r="A234" s="18" t="s">
        <v>209</v>
      </c>
      <c r="B234" s="18"/>
      <c r="C234" s="18"/>
      <c r="D234" s="18"/>
      <c r="E234" s="17"/>
      <c r="G234" s="17"/>
    </row>
    <row r="235" spans="1:7" ht="12.75">
      <c r="A235" s="18" t="s">
        <v>210</v>
      </c>
      <c r="B235" s="18"/>
      <c r="C235" s="18"/>
      <c r="D235" s="18"/>
      <c r="E235" s="17">
        <v>10000</v>
      </c>
      <c r="F235"/>
      <c r="G235" s="17"/>
    </row>
    <row r="236" spans="1:7" ht="12.75">
      <c r="A236" s="18" t="s">
        <v>211</v>
      </c>
      <c r="B236" s="18"/>
      <c r="C236" s="18"/>
      <c r="D236" s="18"/>
      <c r="E236" s="17">
        <v>15000</v>
      </c>
      <c r="F236"/>
      <c r="G236" s="17"/>
    </row>
    <row r="237" spans="1:7" ht="12.75">
      <c r="A237" s="18" t="s">
        <v>212</v>
      </c>
      <c r="B237" s="18"/>
      <c r="C237" s="18"/>
      <c r="D237" s="18"/>
      <c r="E237" s="17">
        <v>12000</v>
      </c>
      <c r="F237"/>
      <c r="G237" s="17"/>
    </row>
    <row r="238" spans="1:7" ht="12.75">
      <c r="A238" s="18" t="s">
        <v>213</v>
      </c>
      <c r="B238" s="18"/>
      <c r="C238" s="18"/>
      <c r="D238" s="18"/>
      <c r="E238" s="17">
        <v>25000</v>
      </c>
      <c r="F238"/>
      <c r="G238" s="17"/>
    </row>
    <row r="239" spans="1:7" ht="12.75">
      <c r="A239" s="18" t="s">
        <v>214</v>
      </c>
      <c r="B239" s="18"/>
      <c r="C239" s="18"/>
      <c r="D239" s="18"/>
      <c r="E239" s="17"/>
      <c r="G239" s="17"/>
    </row>
    <row r="240" spans="1:7" ht="12.75">
      <c r="A240" s="18" t="s">
        <v>215</v>
      </c>
      <c r="B240" s="18"/>
      <c r="C240" s="18"/>
      <c r="D240" s="18"/>
      <c r="E240" s="17"/>
      <c r="G240" s="17"/>
    </row>
    <row r="241" spans="1:7" ht="12.75">
      <c r="A241" s="18" t="s">
        <v>216</v>
      </c>
      <c r="B241" s="18"/>
      <c r="C241" s="18"/>
      <c r="D241" s="18"/>
      <c r="E241" s="17"/>
      <c r="G241" s="17"/>
    </row>
    <row r="242" spans="1:7" ht="12.75">
      <c r="A242" s="18" t="s">
        <v>217</v>
      </c>
      <c r="B242" s="18"/>
      <c r="C242" s="18"/>
      <c r="D242" s="18"/>
      <c r="E242" s="17"/>
      <c r="G242" s="17"/>
    </row>
    <row r="243" spans="1:7" ht="12.75">
      <c r="A243" s="18" t="s">
        <v>218</v>
      </c>
      <c r="B243" s="18"/>
      <c r="C243" s="18"/>
      <c r="D243" s="18"/>
      <c r="E243" s="17">
        <v>10000</v>
      </c>
      <c r="G243" s="17"/>
    </row>
    <row r="244" spans="1:7" ht="12.75">
      <c r="A244" s="18" t="s">
        <v>219</v>
      </c>
      <c r="B244" s="18"/>
      <c r="C244" s="18"/>
      <c r="D244" s="18"/>
      <c r="E244" s="17"/>
      <c r="G244" s="17"/>
    </row>
    <row r="245" spans="1:7" ht="12.75">
      <c r="A245" s="18" t="s">
        <v>160</v>
      </c>
      <c r="B245" s="18"/>
      <c r="C245" s="18"/>
      <c r="D245" s="18"/>
      <c r="E245" s="17"/>
      <c r="F245" s="15"/>
      <c r="G245" s="17"/>
    </row>
    <row r="246" spans="1:7" ht="12.75">
      <c r="A246" s="18" t="s">
        <v>220</v>
      </c>
      <c r="B246" s="18"/>
      <c r="C246" s="18"/>
      <c r="D246" s="18"/>
      <c r="E246" s="17">
        <v>5000</v>
      </c>
      <c r="F246" s="15"/>
      <c r="G246" s="17"/>
    </row>
    <row r="247" spans="1:7" ht="12.75">
      <c r="A247" s="18" t="s">
        <v>221</v>
      </c>
      <c r="B247" s="18"/>
      <c r="C247" s="18"/>
      <c r="D247" s="18"/>
      <c r="E247" s="17"/>
      <c r="F247" s="15"/>
      <c r="G247" s="17"/>
    </row>
    <row r="248" spans="1:7" ht="12.75">
      <c r="A248" s="18" t="s">
        <v>222</v>
      </c>
      <c r="B248" s="18"/>
      <c r="C248" s="18"/>
      <c r="D248" s="18"/>
      <c r="E248" s="17">
        <v>36061</v>
      </c>
      <c r="F248" s="15"/>
      <c r="G248" s="17"/>
    </row>
    <row r="249" spans="1:7" ht="12.75">
      <c r="A249" s="18" t="s">
        <v>223</v>
      </c>
      <c r="B249" s="18"/>
      <c r="C249" s="18"/>
      <c r="D249" s="18"/>
      <c r="E249" s="17"/>
      <c r="G249" s="17"/>
    </row>
    <row r="250" spans="1:7" ht="12.75">
      <c r="A250" s="18" t="s">
        <v>224</v>
      </c>
      <c r="B250" s="18"/>
      <c r="C250" s="18"/>
      <c r="D250" s="18"/>
      <c r="E250" s="17"/>
      <c r="G250" s="17"/>
    </row>
    <row r="251" spans="1:7" ht="12.75">
      <c r="A251" s="18" t="s">
        <v>225</v>
      </c>
      <c r="B251" s="18"/>
      <c r="C251" s="18"/>
      <c r="D251" s="18"/>
      <c r="E251" s="69">
        <v>2355</v>
      </c>
      <c r="G251" s="17"/>
    </row>
    <row r="252" spans="1:7" ht="12.75">
      <c r="A252" s="18" t="s">
        <v>226</v>
      </c>
      <c r="B252" s="18"/>
      <c r="C252" s="18"/>
      <c r="D252" s="18"/>
      <c r="E252" s="17">
        <v>38</v>
      </c>
      <c r="F252" s="15"/>
      <c r="G252" s="17"/>
    </row>
    <row r="253" spans="1:7" ht="12.75">
      <c r="A253" s="18" t="s">
        <v>227</v>
      </c>
      <c r="B253" s="18"/>
      <c r="C253" s="18"/>
      <c r="D253" s="18"/>
      <c r="E253" s="70">
        <v>0.375</v>
      </c>
      <c r="F253" s="15"/>
      <c r="G253" s="17"/>
    </row>
    <row r="254" spans="1:7" ht="12.75">
      <c r="A254" s="18" t="s">
        <v>228</v>
      </c>
      <c r="B254" s="18"/>
      <c r="C254" s="18"/>
      <c r="D254" s="18"/>
      <c r="E254" s="17">
        <v>17</v>
      </c>
      <c r="F254" s="15"/>
      <c r="G254" s="17"/>
    </row>
    <row r="255" spans="1:7" ht="12.75">
      <c r="A255" s="18" t="s">
        <v>227</v>
      </c>
      <c r="B255" s="18"/>
      <c r="C255" s="18"/>
      <c r="D255" s="18"/>
      <c r="E255" s="70">
        <v>0.0625</v>
      </c>
      <c r="F255" s="15"/>
      <c r="G255" s="17"/>
    </row>
    <row r="256" spans="1:7" ht="12.75">
      <c r="A256" s="18" t="s">
        <v>229</v>
      </c>
      <c r="B256" s="18"/>
      <c r="C256" s="18"/>
      <c r="D256" s="18"/>
      <c r="E256" s="17">
        <v>20000</v>
      </c>
      <c r="F256"/>
      <c r="G256" s="17"/>
    </row>
    <row r="257" spans="1:7" ht="12.75">
      <c r="A257" s="18" t="s">
        <v>230</v>
      </c>
      <c r="B257" s="18"/>
      <c r="C257" s="18"/>
      <c r="D257" s="18"/>
      <c r="E257" s="17"/>
      <c r="F257"/>
      <c r="G257" s="17"/>
    </row>
    <row r="258" spans="1:7" ht="12.75">
      <c r="A258" s="18" t="s">
        <v>231</v>
      </c>
      <c r="B258" s="18"/>
      <c r="C258" s="18"/>
      <c r="D258" s="18"/>
      <c r="E258" s="17">
        <v>20000</v>
      </c>
      <c r="F258"/>
      <c r="G258" s="17"/>
    </row>
    <row r="259" spans="1:7" ht="12.75">
      <c r="A259" s="18" t="s">
        <v>232</v>
      </c>
      <c r="B259" s="18"/>
      <c r="C259" s="18"/>
      <c r="D259" s="18"/>
      <c r="E259" s="17"/>
      <c r="F259"/>
      <c r="G259" s="17"/>
    </row>
    <row r="260" spans="1:7" ht="12.75">
      <c r="A260" s="18" t="s">
        <v>233</v>
      </c>
      <c r="B260" s="18"/>
      <c r="C260" s="18"/>
      <c r="D260" s="18"/>
      <c r="E260" s="17">
        <v>20000</v>
      </c>
      <c r="F260"/>
      <c r="G260" s="17"/>
    </row>
    <row r="261" spans="1:7" ht="12.75">
      <c r="A261" s="18" t="s">
        <v>234</v>
      </c>
      <c r="B261" s="18"/>
      <c r="C261" s="18"/>
      <c r="D261" s="18"/>
      <c r="E261" s="17"/>
      <c r="F261"/>
      <c r="G261" s="17"/>
    </row>
    <row r="262" spans="1:7" ht="12.75">
      <c r="A262" s="56" t="s">
        <v>235</v>
      </c>
      <c r="B262" s="56"/>
      <c r="C262" s="56"/>
      <c r="D262" s="56"/>
      <c r="E262" s="57"/>
      <c r="F262"/>
      <c r="G262" s="57"/>
    </row>
    <row r="263" spans="1:7" ht="12.75">
      <c r="A263" s="18" t="s">
        <v>236</v>
      </c>
      <c r="B263" s="18"/>
      <c r="C263" s="18"/>
      <c r="D263" s="18"/>
      <c r="E263" s="17">
        <v>15000</v>
      </c>
      <c r="F263"/>
      <c r="G263" s="17"/>
    </row>
    <row r="264" spans="1:7" ht="12.75">
      <c r="A264" s="56" t="s">
        <v>237</v>
      </c>
      <c r="B264" s="56"/>
      <c r="C264" s="56"/>
      <c r="D264" s="56"/>
      <c r="E264" s="57"/>
      <c r="F264"/>
      <c r="G264" s="57"/>
    </row>
    <row r="265" spans="1:7" ht="12.75">
      <c r="A265" s="172" t="s">
        <v>238</v>
      </c>
      <c r="B265" s="172"/>
      <c r="C265" s="172"/>
      <c r="D265" s="172"/>
      <c r="E265" s="17">
        <v>69712</v>
      </c>
      <c r="F265"/>
      <c r="G265" s="17"/>
    </row>
    <row r="266" spans="1:7" ht="12.75">
      <c r="A266" s="4" t="s">
        <v>239</v>
      </c>
      <c r="B266" s="16"/>
      <c r="C266" s="16"/>
      <c r="D266" s="16"/>
      <c r="E266" s="23">
        <f>SUM(E267,E296)</f>
        <v>330050</v>
      </c>
      <c r="F266"/>
      <c r="G266"/>
    </row>
    <row r="267" spans="1:7" ht="12.75">
      <c r="A267" s="56" t="s">
        <v>240</v>
      </c>
      <c r="B267" s="56"/>
      <c r="C267" s="56"/>
      <c r="D267" s="56"/>
      <c r="E267" s="57">
        <f>SUM(E269,E272,E274,E276,E278,E280,E282,E284,E286,E289,E291,E293,E294)</f>
        <v>240050</v>
      </c>
      <c r="F267"/>
      <c r="G267"/>
    </row>
    <row r="268" spans="1:7" ht="12.75">
      <c r="A268" s="18" t="s">
        <v>241</v>
      </c>
      <c r="B268" s="18"/>
      <c r="C268" s="18"/>
      <c r="D268" s="18"/>
      <c r="E268" s="17"/>
      <c r="F268"/>
      <c r="G268"/>
    </row>
    <row r="269" spans="1:7" ht="12.75">
      <c r="A269" s="18" t="s">
        <v>242</v>
      </c>
      <c r="B269" s="18"/>
      <c r="C269" s="18"/>
      <c r="D269" s="18"/>
      <c r="E269" s="17">
        <v>30000</v>
      </c>
      <c r="F269"/>
      <c r="G269"/>
    </row>
    <row r="270" spans="1:7" ht="12.75">
      <c r="A270" s="18" t="s">
        <v>243</v>
      </c>
      <c r="B270" s="18"/>
      <c r="C270" s="18"/>
      <c r="D270" s="18"/>
      <c r="E270" s="17"/>
      <c r="F270"/>
      <c r="G270"/>
    </row>
    <row r="271" spans="1:7" ht="12.75">
      <c r="A271" s="18" t="s">
        <v>244</v>
      </c>
      <c r="B271" s="18"/>
      <c r="C271" s="18"/>
      <c r="D271" s="18"/>
      <c r="E271" s="17"/>
      <c r="F271"/>
      <c r="G271"/>
    </row>
    <row r="272" spans="1:7" ht="12.75">
      <c r="A272" s="18" t="s">
        <v>245</v>
      </c>
      <c r="B272" s="18"/>
      <c r="C272" s="18"/>
      <c r="D272" s="18"/>
      <c r="E272" s="17">
        <v>5000</v>
      </c>
      <c r="F272"/>
      <c r="G272"/>
    </row>
    <row r="273" spans="1:7" ht="12.75">
      <c r="A273" s="18" t="s">
        <v>180</v>
      </c>
      <c r="B273" s="18"/>
      <c r="C273" s="18"/>
      <c r="D273" s="18"/>
      <c r="E273" s="17"/>
      <c r="F273"/>
      <c r="G273"/>
    </row>
    <row r="274" spans="1:7" ht="12.75">
      <c r="A274" s="18" t="s">
        <v>246</v>
      </c>
      <c r="B274" s="18"/>
      <c r="C274" s="18"/>
      <c r="D274" s="18"/>
      <c r="E274" s="17">
        <v>4000</v>
      </c>
      <c r="F274"/>
      <c r="G274"/>
    </row>
    <row r="275" spans="1:7" ht="12.75">
      <c r="A275" s="18" t="s">
        <v>189</v>
      </c>
      <c r="B275" s="18"/>
      <c r="C275" s="18"/>
      <c r="D275" s="18"/>
      <c r="E275" s="17"/>
      <c r="F275"/>
      <c r="G275"/>
    </row>
    <row r="276" spans="1:7" ht="12.75">
      <c r="A276" s="18" t="s">
        <v>247</v>
      </c>
      <c r="B276" s="18"/>
      <c r="C276" s="18"/>
      <c r="D276" s="18"/>
      <c r="E276" s="17">
        <v>550</v>
      </c>
      <c r="F276"/>
      <c r="G276"/>
    </row>
    <row r="277" spans="1:7" ht="12.75">
      <c r="A277" s="18" t="s">
        <v>194</v>
      </c>
      <c r="B277" s="18"/>
      <c r="C277" s="18"/>
      <c r="D277" s="18"/>
      <c r="E277" s="17"/>
      <c r="F277"/>
      <c r="G277"/>
    </row>
    <row r="278" spans="1:7" ht="12.75">
      <c r="A278" s="18" t="s">
        <v>248</v>
      </c>
      <c r="B278" s="18"/>
      <c r="C278" s="18"/>
      <c r="D278" s="18"/>
      <c r="E278" s="17">
        <v>35000</v>
      </c>
      <c r="F278"/>
      <c r="G278"/>
    </row>
    <row r="279" spans="1:7" ht="12.75">
      <c r="A279" s="18" t="s">
        <v>196</v>
      </c>
      <c r="B279" s="18"/>
      <c r="C279" s="18"/>
      <c r="D279" s="18"/>
      <c r="E279" s="17"/>
      <c r="F279"/>
      <c r="G279"/>
    </row>
    <row r="280" spans="1:7" ht="12.75">
      <c r="A280" s="18" t="s">
        <v>249</v>
      </c>
      <c r="B280" s="18"/>
      <c r="C280" s="18"/>
      <c r="D280" s="18"/>
      <c r="E280" s="17">
        <v>20000</v>
      </c>
      <c r="F280"/>
      <c r="G280"/>
    </row>
    <row r="281" spans="1:7" ht="12.75">
      <c r="A281" s="18" t="s">
        <v>250</v>
      </c>
      <c r="B281" s="18"/>
      <c r="C281" s="18"/>
      <c r="D281" s="18"/>
      <c r="E281" s="17"/>
      <c r="F281"/>
      <c r="G281"/>
    </row>
    <row r="282" spans="1:7" ht="12.75">
      <c r="A282" s="18" t="s">
        <v>251</v>
      </c>
      <c r="B282" s="18"/>
      <c r="C282" s="18"/>
      <c r="D282" s="18"/>
      <c r="E282" s="17">
        <v>10000</v>
      </c>
      <c r="F282"/>
      <c r="G282"/>
    </row>
    <row r="283" spans="1:7" ht="12.75">
      <c r="A283" s="18" t="s">
        <v>200</v>
      </c>
      <c r="B283" s="18"/>
      <c r="C283" s="18"/>
      <c r="D283" s="18"/>
      <c r="E283" s="17"/>
      <c r="F283"/>
      <c r="G283"/>
    </row>
    <row r="284" spans="1:7" ht="12.75">
      <c r="A284" s="18" t="s">
        <v>252</v>
      </c>
      <c r="B284" s="18"/>
      <c r="C284" s="18"/>
      <c r="D284" s="18"/>
      <c r="E284" s="17">
        <v>15000</v>
      </c>
      <c r="F284"/>
      <c r="G284" s="17"/>
    </row>
    <row r="285" spans="1:7" ht="12.75">
      <c r="A285" s="18" t="s">
        <v>202</v>
      </c>
      <c r="B285" s="18"/>
      <c r="C285" s="18"/>
      <c r="D285" s="18"/>
      <c r="E285" s="17"/>
      <c r="F285"/>
      <c r="G285" s="17"/>
    </row>
    <row r="286" spans="1:7" ht="12.75">
      <c r="A286" s="18" t="s">
        <v>203</v>
      </c>
      <c r="B286" s="18"/>
      <c r="C286" s="18"/>
      <c r="D286" s="18"/>
      <c r="E286" s="17">
        <v>15000</v>
      </c>
      <c r="F286"/>
      <c r="G286" s="17"/>
    </row>
    <row r="287" spans="1:7" ht="12.75">
      <c r="A287" s="18" t="s">
        <v>253</v>
      </c>
      <c r="B287" s="18"/>
      <c r="C287" s="18"/>
      <c r="D287" s="18"/>
      <c r="E287" s="17"/>
      <c r="F287"/>
      <c r="G287" s="17"/>
    </row>
    <row r="288" spans="1:7" ht="12.75">
      <c r="A288" s="18" t="s">
        <v>254</v>
      </c>
      <c r="B288" s="18"/>
      <c r="C288" s="18"/>
      <c r="D288" s="18"/>
      <c r="E288" s="17"/>
      <c r="F288"/>
      <c r="G288" s="17"/>
    </row>
    <row r="289" spans="1:7" ht="12.75">
      <c r="A289" s="18" t="s">
        <v>255</v>
      </c>
      <c r="B289" s="18"/>
      <c r="C289" s="18"/>
      <c r="D289" s="18"/>
      <c r="E289" s="17">
        <v>500</v>
      </c>
      <c r="F289"/>
      <c r="G289" s="17"/>
    </row>
    <row r="290" spans="1:7" ht="12.75">
      <c r="A290" s="18" t="s">
        <v>159</v>
      </c>
      <c r="B290" s="18"/>
      <c r="C290" s="18"/>
      <c r="D290" s="18"/>
      <c r="E290" s="17"/>
      <c r="F290"/>
      <c r="G290" s="17"/>
    </row>
    <row r="291" spans="1:7" ht="12.75">
      <c r="A291" s="18" t="s">
        <v>256</v>
      </c>
      <c r="B291" s="18"/>
      <c r="C291" s="18"/>
      <c r="D291" s="18"/>
      <c r="E291" s="17">
        <v>15000</v>
      </c>
      <c r="F291"/>
      <c r="G291" s="17"/>
    </row>
    <row r="292" spans="1:7" ht="12.75">
      <c r="A292" s="18" t="s">
        <v>160</v>
      </c>
      <c r="B292" s="18"/>
      <c r="C292" s="18"/>
      <c r="D292" s="18"/>
      <c r="E292" s="17"/>
      <c r="F292"/>
      <c r="G292" s="17"/>
    </row>
    <row r="293" spans="1:7" ht="12.75">
      <c r="A293" s="18" t="s">
        <v>220</v>
      </c>
      <c r="B293" s="18"/>
      <c r="C293" s="18"/>
      <c r="D293" s="18"/>
      <c r="E293" s="17">
        <v>20000</v>
      </c>
      <c r="F293"/>
      <c r="G293" s="17"/>
    </row>
    <row r="294" spans="1:7" ht="12.75">
      <c r="A294" s="18" t="s">
        <v>257</v>
      </c>
      <c r="B294" s="18"/>
      <c r="C294" s="18"/>
      <c r="D294" s="18"/>
      <c r="E294" s="17">
        <v>70000</v>
      </c>
      <c r="F294"/>
      <c r="G294" s="17"/>
    </row>
    <row r="295" spans="1:7" ht="12.75">
      <c r="A295" s="18" t="s">
        <v>258</v>
      </c>
      <c r="B295" s="18"/>
      <c r="C295" s="18"/>
      <c r="D295" s="18"/>
      <c r="E295" s="17"/>
      <c r="F295"/>
      <c r="G295" s="17"/>
    </row>
    <row r="296" spans="1:7" ht="12.75">
      <c r="A296" s="56" t="s">
        <v>259</v>
      </c>
      <c r="B296" s="56"/>
      <c r="C296" s="56"/>
      <c r="D296" s="56"/>
      <c r="E296" s="57">
        <v>90000</v>
      </c>
      <c r="F296" s="71"/>
      <c r="G296" s="57"/>
    </row>
    <row r="297" spans="1:7" ht="12.75">
      <c r="A297" s="18" t="s">
        <v>260</v>
      </c>
      <c r="B297" s="18"/>
      <c r="C297" s="18"/>
      <c r="D297" s="18"/>
      <c r="E297" s="17"/>
      <c r="F297" s="72"/>
      <c r="G297" s="17"/>
    </row>
    <row r="298" spans="1:7" ht="12.75">
      <c r="A298" s="18" t="s">
        <v>261</v>
      </c>
      <c r="B298" s="18"/>
      <c r="C298" s="18"/>
      <c r="D298" s="18"/>
      <c r="E298" s="17"/>
      <c r="F298" s="72"/>
      <c r="G298" s="17"/>
    </row>
    <row r="299" spans="1:7" ht="12.75">
      <c r="A299" s="18" t="s">
        <v>262</v>
      </c>
      <c r="B299" s="18"/>
      <c r="C299" s="18"/>
      <c r="D299" s="18"/>
      <c r="E299" s="17"/>
      <c r="F299" s="72"/>
      <c r="G299" s="17"/>
    </row>
    <row r="300" spans="1:7" ht="12.75">
      <c r="A300" s="18"/>
      <c r="B300" s="18" t="s">
        <v>263</v>
      </c>
      <c r="C300" s="17">
        <v>31632645</v>
      </c>
      <c r="D300" s="18"/>
      <c r="E300" s="17"/>
      <c r="F300" s="72"/>
      <c r="G300" s="17"/>
    </row>
    <row r="301" spans="1:7" ht="12.75">
      <c r="A301" s="18"/>
      <c r="B301" s="18" t="s">
        <v>264</v>
      </c>
      <c r="C301" s="17">
        <v>-11803000</v>
      </c>
      <c r="D301" s="18"/>
      <c r="E301" s="17"/>
      <c r="F301" s="72"/>
      <c r="G301" s="17"/>
    </row>
    <row r="302" spans="1:7" ht="12.75">
      <c r="A302" s="18"/>
      <c r="B302" s="18" t="s">
        <v>265</v>
      </c>
      <c r="C302" s="17">
        <v>-300000</v>
      </c>
      <c r="D302" s="18"/>
      <c r="E302" s="17"/>
      <c r="F302" s="72"/>
      <c r="G302" s="17"/>
    </row>
    <row r="303" spans="1:7" ht="12.75">
      <c r="A303" s="18"/>
      <c r="B303" s="18" t="s">
        <v>266</v>
      </c>
      <c r="C303" s="17">
        <v>-9500672</v>
      </c>
      <c r="D303" s="18"/>
      <c r="E303" s="17"/>
      <c r="F303" s="72"/>
      <c r="G303" s="17"/>
    </row>
    <row r="304" spans="1:7" ht="12.75">
      <c r="A304" s="18"/>
      <c r="B304" s="18" t="s">
        <v>12</v>
      </c>
      <c r="C304" s="17">
        <f>SUM(C300:C303)</f>
        <v>10028973</v>
      </c>
      <c r="D304" s="18"/>
      <c r="E304" s="17"/>
      <c r="F304" s="72"/>
      <c r="G304" s="17"/>
    </row>
    <row r="305" spans="1:7" ht="12.75">
      <c r="A305" s="18"/>
      <c r="B305" s="16" t="s">
        <v>267</v>
      </c>
      <c r="C305" s="23">
        <f>(C304*1)/100</f>
        <v>100289.73</v>
      </c>
      <c r="D305" s="18"/>
      <c r="E305" s="17"/>
      <c r="F305" s="72"/>
      <c r="G305" s="17"/>
    </row>
    <row r="306" spans="1:7" ht="15.75">
      <c r="A306" s="55" t="s">
        <v>268</v>
      </c>
      <c r="B306" s="55"/>
      <c r="C306" s="55"/>
      <c r="D306" s="55"/>
      <c r="E306" s="73"/>
      <c r="F306" s="74"/>
      <c r="G306" s="75"/>
    </row>
    <row r="307" spans="1:7" ht="15.75">
      <c r="A307" s="55" t="s">
        <v>269</v>
      </c>
      <c r="B307" s="55"/>
      <c r="C307" s="55"/>
      <c r="D307" s="55"/>
      <c r="E307" s="73"/>
      <c r="F307" s="74"/>
      <c r="G307" s="75"/>
    </row>
    <row r="308" spans="1:7" ht="12.75">
      <c r="A308" s="56" t="s">
        <v>270</v>
      </c>
      <c r="B308" s="56"/>
      <c r="C308" s="56"/>
      <c r="D308" s="56"/>
      <c r="E308" s="57"/>
      <c r="F308" s="59"/>
      <c r="G308" s="57"/>
    </row>
    <row r="309" spans="1:7" ht="12.75">
      <c r="A309" s="18" t="s">
        <v>271</v>
      </c>
      <c r="B309" s="18"/>
      <c r="C309" s="18"/>
      <c r="D309" s="18"/>
      <c r="E309" s="17"/>
      <c r="F309" s="17">
        <v>76200</v>
      </c>
      <c r="G309"/>
    </row>
    <row r="310" spans="1:7" ht="18">
      <c r="A310" s="3" t="s">
        <v>272</v>
      </c>
      <c r="B310" s="16"/>
      <c r="C310" s="16"/>
      <c r="D310" s="16"/>
      <c r="E310" s="23">
        <v>300000</v>
      </c>
      <c r="F310" s="5"/>
      <c r="G310"/>
    </row>
    <row r="311" spans="1:7" ht="22.5">
      <c r="A311" s="173" t="s">
        <v>273</v>
      </c>
      <c r="B311" s="173"/>
      <c r="C311" s="76" t="s">
        <v>274</v>
      </c>
      <c r="D311" s="77" t="s">
        <v>275</v>
      </c>
      <c r="E311"/>
      <c r="F311"/>
      <c r="G311"/>
    </row>
    <row r="312" spans="1:7" ht="12.75">
      <c r="A312" s="174" t="s">
        <v>276</v>
      </c>
      <c r="B312" s="174"/>
      <c r="C312" s="78">
        <v>451640</v>
      </c>
      <c r="D312" s="79">
        <v>13100</v>
      </c>
      <c r="E312"/>
      <c r="F312"/>
      <c r="G312"/>
    </row>
    <row r="313" spans="1:7" ht="12.75">
      <c r="A313" s="174" t="s">
        <v>277</v>
      </c>
      <c r="B313" s="174"/>
      <c r="C313" s="78">
        <v>473630</v>
      </c>
      <c r="D313" s="79">
        <v>13470</v>
      </c>
      <c r="E313"/>
      <c r="F313"/>
      <c r="G313"/>
    </row>
    <row r="314" spans="1:7" ht="12.75">
      <c r="A314" s="174" t="s">
        <v>278</v>
      </c>
      <c r="B314" s="174"/>
      <c r="C314" s="78">
        <v>12500</v>
      </c>
      <c r="D314" s="79">
        <v>900</v>
      </c>
      <c r="E314"/>
      <c r="F314"/>
      <c r="G314"/>
    </row>
    <row r="315" spans="1:7" ht="12.75">
      <c r="A315" s="174" t="s">
        <v>279</v>
      </c>
      <c r="B315" s="174"/>
      <c r="C315" s="78">
        <v>952771.42</v>
      </c>
      <c r="D315" s="80">
        <v>65505</v>
      </c>
      <c r="E315"/>
      <c r="F315"/>
      <c r="G315"/>
    </row>
    <row r="316" spans="1:7" ht="12.75">
      <c r="A316" s="174" t="s">
        <v>280</v>
      </c>
      <c r="B316" s="174"/>
      <c r="C316" s="78">
        <v>1200000</v>
      </c>
      <c r="D316" s="79">
        <v>46044</v>
      </c>
      <c r="E316"/>
      <c r="F316"/>
      <c r="G316"/>
    </row>
    <row r="317" spans="1:7" ht="12.75">
      <c r="A317" s="174" t="s">
        <v>281</v>
      </c>
      <c r="B317" s="174"/>
      <c r="C317" s="78">
        <v>73400</v>
      </c>
      <c r="D317" s="79">
        <v>2250</v>
      </c>
      <c r="E317"/>
      <c r="F317"/>
      <c r="G317"/>
    </row>
    <row r="318" spans="1:7" ht="12.75">
      <c r="A318" s="174" t="s">
        <v>282</v>
      </c>
      <c r="B318" s="174"/>
      <c r="C318" s="78">
        <v>50000</v>
      </c>
      <c r="D318" s="79">
        <v>1500</v>
      </c>
      <c r="E318"/>
      <c r="F318"/>
      <c r="G318"/>
    </row>
    <row r="319" spans="1:7" ht="12.75">
      <c r="A319" s="174" t="s">
        <v>283</v>
      </c>
      <c r="B319" s="174"/>
      <c r="C319" s="81">
        <v>300000</v>
      </c>
      <c r="D319" s="82">
        <v>11988</v>
      </c>
      <c r="E319"/>
      <c r="F319"/>
      <c r="G319"/>
    </row>
    <row r="320" spans="1:7" ht="12.75">
      <c r="A320" s="175" t="s">
        <v>284</v>
      </c>
      <c r="B320" s="175"/>
      <c r="C320" s="83">
        <v>10600000</v>
      </c>
      <c r="D320" s="82">
        <v>133560</v>
      </c>
      <c r="E320"/>
      <c r="F320"/>
      <c r="G320"/>
    </row>
    <row r="321" spans="1:7" ht="12.75">
      <c r="A321" s="84" t="s">
        <v>285</v>
      </c>
      <c r="B321" s="85"/>
      <c r="C321" s="83">
        <v>500000</v>
      </c>
      <c r="D321" s="82">
        <v>11683</v>
      </c>
      <c r="E321"/>
      <c r="F321" s="86"/>
      <c r="G321"/>
    </row>
    <row r="322" spans="1:7" ht="12.75">
      <c r="A322" s="176" t="s">
        <v>12</v>
      </c>
      <c r="B322" s="176"/>
      <c r="C322" s="87">
        <f>SUM(C312:C321)</f>
        <v>14613941.42</v>
      </c>
      <c r="D322" s="88">
        <f>SUM(D312:D321)</f>
        <v>300000</v>
      </c>
      <c r="E322"/>
      <c r="F322"/>
      <c r="G322"/>
    </row>
    <row r="323" spans="1:7" ht="18">
      <c r="A323" s="3" t="s">
        <v>286</v>
      </c>
      <c r="B323" s="16"/>
      <c r="C323" s="18"/>
      <c r="D323" s="23">
        <v>90000</v>
      </c>
      <c r="E323" s="17"/>
      <c r="G323"/>
    </row>
    <row r="324" spans="1:7" ht="12.75">
      <c r="A324" s="18" t="s">
        <v>287</v>
      </c>
      <c r="B324" s="18"/>
      <c r="C324" s="18"/>
      <c r="D324" s="18"/>
      <c r="E324" s="17"/>
      <c r="G324"/>
    </row>
    <row r="325" spans="1:7" ht="12.75">
      <c r="A325" s="18" t="s">
        <v>288</v>
      </c>
      <c r="B325" s="18"/>
      <c r="C325" s="18"/>
      <c r="D325" s="18"/>
      <c r="E325" s="17"/>
      <c r="G325"/>
    </row>
    <row r="326" spans="1:7" ht="12.75">
      <c r="A326" s="18"/>
      <c r="B326" s="18"/>
      <c r="C326" s="18"/>
      <c r="D326" s="18"/>
      <c r="E326" s="17"/>
      <c r="G326"/>
    </row>
    <row r="327" spans="1:7" ht="12.75">
      <c r="A327" s="18"/>
      <c r="B327" s="18"/>
      <c r="C327" s="18"/>
      <c r="D327" s="18"/>
      <c r="E327" s="17"/>
      <c r="G327"/>
    </row>
    <row r="328" spans="1:7" ht="12.75">
      <c r="A328" s="18"/>
      <c r="B328" s="18"/>
      <c r="C328" s="18"/>
      <c r="D328" s="18"/>
      <c r="E328" s="17"/>
      <c r="G328"/>
    </row>
    <row r="329" spans="1:7" ht="18">
      <c r="A329" s="3" t="s">
        <v>289</v>
      </c>
      <c r="B329" s="3"/>
      <c r="C329" s="18"/>
      <c r="D329" s="18"/>
      <c r="E329" s="23">
        <v>9408854</v>
      </c>
      <c r="G329"/>
    </row>
    <row r="330" spans="1:7" ht="12.75">
      <c r="A330" s="56" t="s">
        <v>290</v>
      </c>
      <c r="B330" s="56"/>
      <c r="C330" s="56"/>
      <c r="D330" s="56"/>
      <c r="E330" s="57"/>
      <c r="F330" s="59"/>
      <c r="G330"/>
    </row>
    <row r="331" spans="1:7" ht="12.75">
      <c r="A331" s="18" t="s">
        <v>291</v>
      </c>
      <c r="B331" s="18"/>
      <c r="C331" s="18"/>
      <c r="D331" s="18"/>
      <c r="E331" s="23">
        <v>9408854</v>
      </c>
      <c r="G331" s="62"/>
    </row>
    <row r="332" spans="1:7" ht="12.75">
      <c r="A332" s="18" t="s">
        <v>292</v>
      </c>
      <c r="B332" s="18"/>
      <c r="C332" s="18"/>
      <c r="D332" s="18"/>
      <c r="E332" s="17"/>
      <c r="G332"/>
    </row>
    <row r="333" spans="1:7" ht="12.75">
      <c r="A333" s="18" t="s">
        <v>293</v>
      </c>
      <c r="B333" s="18"/>
      <c r="C333" s="18"/>
      <c r="D333" s="18"/>
      <c r="E333" s="17"/>
      <c r="G333"/>
    </row>
    <row r="334" spans="1:7" ht="12.75">
      <c r="A334" s="18" t="s">
        <v>294</v>
      </c>
      <c r="B334" s="18"/>
      <c r="C334" s="18"/>
      <c r="D334" s="18"/>
      <c r="E334" s="17">
        <v>4663559</v>
      </c>
      <c r="G334" s="62"/>
    </row>
    <row r="335" spans="1:7" ht="12.75">
      <c r="A335" s="18" t="s">
        <v>295</v>
      </c>
      <c r="B335" s="18"/>
      <c r="C335" s="18"/>
      <c r="D335" s="18"/>
      <c r="E335" s="17">
        <v>2579681</v>
      </c>
      <c r="G335"/>
    </row>
    <row r="336" spans="1:7" ht="12.75">
      <c r="A336" s="18" t="s">
        <v>296</v>
      </c>
      <c r="B336" s="18"/>
      <c r="C336" s="18"/>
      <c r="D336" s="18"/>
      <c r="E336" s="17">
        <v>49632</v>
      </c>
      <c r="G336"/>
    </row>
    <row r="337" spans="1:7" ht="12.75">
      <c r="A337" s="18" t="s">
        <v>297</v>
      </c>
      <c r="B337" s="18"/>
      <c r="C337" s="18"/>
      <c r="D337" s="18"/>
      <c r="E337" s="17">
        <v>51400</v>
      </c>
      <c r="G337"/>
    </row>
    <row r="338" spans="1:7" ht="12.75">
      <c r="A338" s="18" t="s">
        <v>12</v>
      </c>
      <c r="B338" s="18"/>
      <c r="C338" s="18"/>
      <c r="D338" s="18"/>
      <c r="E338" s="17">
        <f>SUM(E334:E337)</f>
        <v>7344272</v>
      </c>
      <c r="G338"/>
    </row>
    <row r="339" spans="1:7" ht="12.75">
      <c r="A339" s="18" t="s">
        <v>298</v>
      </c>
      <c r="B339" s="18"/>
      <c r="C339" s="18"/>
      <c r="D339" s="18"/>
      <c r="E339" s="17">
        <v>-7567094</v>
      </c>
      <c r="G339"/>
    </row>
    <row r="340" spans="1:7" ht="12.75">
      <c r="A340" s="18" t="s">
        <v>299</v>
      </c>
      <c r="B340" s="18"/>
      <c r="C340" s="18"/>
      <c r="D340" s="18"/>
      <c r="E340" s="17">
        <f>SUM(E338:E339)</f>
        <v>-222822</v>
      </c>
      <c r="G340"/>
    </row>
    <row r="341" spans="1:7" ht="12.75">
      <c r="A341" s="177" t="s">
        <v>300</v>
      </c>
      <c r="B341" s="177"/>
      <c r="C341" s="178" t="s">
        <v>301</v>
      </c>
      <c r="D341" s="178"/>
      <c r="E341" s="178"/>
      <c r="F341" s="178"/>
      <c r="G341" s="90" t="s">
        <v>12</v>
      </c>
    </row>
    <row r="342" spans="1:7" ht="12.75">
      <c r="A342" s="177"/>
      <c r="B342" s="177"/>
      <c r="C342" s="89" t="s">
        <v>302</v>
      </c>
      <c r="D342" s="89" t="s">
        <v>303</v>
      </c>
      <c r="E342" s="91" t="s">
        <v>304</v>
      </c>
      <c r="F342" s="92" t="s">
        <v>305</v>
      </c>
      <c r="G342" s="93"/>
    </row>
    <row r="343" spans="1:7" ht="12.75">
      <c r="A343" s="94">
        <v>3020</v>
      </c>
      <c r="B343" s="95" t="s">
        <v>306</v>
      </c>
      <c r="C343" s="96">
        <v>105000</v>
      </c>
      <c r="D343" s="96">
        <v>65790</v>
      </c>
      <c r="E343" s="97">
        <v>27199</v>
      </c>
      <c r="F343" s="97">
        <v>29270</v>
      </c>
      <c r="G343" s="98">
        <f aca="true" t="shared" si="0" ref="G343:G361">SUM(C343:F343)</f>
        <v>227259</v>
      </c>
    </row>
    <row r="344" spans="1:7" ht="12.75">
      <c r="A344" s="94">
        <v>4010</v>
      </c>
      <c r="B344" s="95" t="s">
        <v>307</v>
      </c>
      <c r="C344" s="96">
        <v>1247571</v>
      </c>
      <c r="D344" s="96">
        <v>720260</v>
      </c>
      <c r="E344" s="97">
        <v>463492</v>
      </c>
      <c r="F344" s="97">
        <v>370579</v>
      </c>
      <c r="G344" s="98">
        <f t="shared" si="0"/>
        <v>2801902</v>
      </c>
    </row>
    <row r="345" spans="1:7" ht="12.75">
      <c r="A345" s="94">
        <v>4040</v>
      </c>
      <c r="B345" s="95" t="s">
        <v>308</v>
      </c>
      <c r="C345" s="96">
        <v>116000</v>
      </c>
      <c r="D345" s="96">
        <v>60800</v>
      </c>
      <c r="E345" s="97">
        <v>43614</v>
      </c>
      <c r="F345" s="97">
        <v>30900</v>
      </c>
      <c r="G345" s="98">
        <f t="shared" si="0"/>
        <v>251314</v>
      </c>
    </row>
    <row r="346" spans="1:7" ht="12.75">
      <c r="A346" s="94">
        <v>4110</v>
      </c>
      <c r="B346" s="95" t="s">
        <v>309</v>
      </c>
      <c r="C346" s="96">
        <v>247821</v>
      </c>
      <c r="D346" s="96">
        <v>135019</v>
      </c>
      <c r="E346" s="97">
        <v>87796</v>
      </c>
      <c r="F346" s="97">
        <v>72141</v>
      </c>
      <c r="G346" s="98">
        <f t="shared" si="0"/>
        <v>542777</v>
      </c>
    </row>
    <row r="347" spans="1:7" ht="12.75">
      <c r="A347" s="94">
        <v>4120</v>
      </c>
      <c r="B347" s="95" t="s">
        <v>310</v>
      </c>
      <c r="C347" s="96">
        <v>35236</v>
      </c>
      <c r="D347" s="96">
        <v>18946</v>
      </c>
      <c r="E347" s="97">
        <v>12491</v>
      </c>
      <c r="F347" s="97">
        <v>8800</v>
      </c>
      <c r="G347" s="98">
        <f t="shared" si="0"/>
        <v>75473</v>
      </c>
    </row>
    <row r="348" spans="1:7" ht="12.75">
      <c r="A348" s="94">
        <v>4170</v>
      </c>
      <c r="B348" s="95" t="s">
        <v>311</v>
      </c>
      <c r="C348" s="96">
        <v>1000</v>
      </c>
      <c r="D348" s="94">
        <v>0</v>
      </c>
      <c r="E348" s="97">
        <v>1000</v>
      </c>
      <c r="F348" s="97">
        <v>0</v>
      </c>
      <c r="G348" s="98">
        <f t="shared" si="0"/>
        <v>2000</v>
      </c>
    </row>
    <row r="349" spans="1:7" ht="12.75">
      <c r="A349" s="94">
        <v>4210</v>
      </c>
      <c r="B349" s="95" t="s">
        <v>312</v>
      </c>
      <c r="C349" s="96">
        <v>104660</v>
      </c>
      <c r="D349" s="96">
        <v>124200</v>
      </c>
      <c r="E349" s="97">
        <v>65800</v>
      </c>
      <c r="F349" s="97">
        <v>65000</v>
      </c>
      <c r="G349" s="98">
        <f t="shared" si="0"/>
        <v>359660</v>
      </c>
    </row>
    <row r="350" spans="1:7" ht="19.5">
      <c r="A350" s="94">
        <v>4240</v>
      </c>
      <c r="B350" s="95" t="s">
        <v>313</v>
      </c>
      <c r="C350" s="96">
        <v>2000</v>
      </c>
      <c r="D350" s="96">
        <v>2000</v>
      </c>
      <c r="E350" s="97">
        <v>2000</v>
      </c>
      <c r="F350" s="97">
        <v>2000</v>
      </c>
      <c r="G350" s="98">
        <f t="shared" si="0"/>
        <v>8000</v>
      </c>
    </row>
    <row r="351" spans="1:7" ht="12.75">
      <c r="A351" s="94">
        <v>4260</v>
      </c>
      <c r="B351" s="95" t="s">
        <v>314</v>
      </c>
      <c r="C351" s="96">
        <v>24000</v>
      </c>
      <c r="D351" s="96">
        <v>10000</v>
      </c>
      <c r="E351" s="97">
        <v>10000</v>
      </c>
      <c r="F351" s="97">
        <v>10000</v>
      </c>
      <c r="G351" s="98">
        <f t="shared" si="0"/>
        <v>54000</v>
      </c>
    </row>
    <row r="352" spans="1:7" ht="12.75">
      <c r="A352" s="94">
        <v>4270</v>
      </c>
      <c r="B352" s="95" t="s">
        <v>315</v>
      </c>
      <c r="C352" s="96">
        <v>6000</v>
      </c>
      <c r="D352" s="96">
        <v>5000</v>
      </c>
      <c r="E352" s="97">
        <v>41000</v>
      </c>
      <c r="F352" s="97">
        <v>5000</v>
      </c>
      <c r="G352" s="98">
        <f t="shared" si="0"/>
        <v>57000</v>
      </c>
    </row>
    <row r="353" spans="1:7" ht="12.75">
      <c r="A353" s="94">
        <v>4280</v>
      </c>
      <c r="B353" s="95" t="s">
        <v>316</v>
      </c>
      <c r="C353" s="96">
        <v>2500</v>
      </c>
      <c r="D353" s="96">
        <v>1200</v>
      </c>
      <c r="E353" s="97">
        <v>700</v>
      </c>
      <c r="F353" s="97">
        <v>1200</v>
      </c>
      <c r="G353" s="98">
        <f t="shared" si="0"/>
        <v>5600</v>
      </c>
    </row>
    <row r="354" spans="1:7" ht="12.75">
      <c r="A354" s="94">
        <v>4300</v>
      </c>
      <c r="B354" s="95" t="s">
        <v>317</v>
      </c>
      <c r="C354" s="96">
        <v>12000</v>
      </c>
      <c r="D354" s="96">
        <v>12000</v>
      </c>
      <c r="E354" s="97">
        <v>12000</v>
      </c>
      <c r="F354" s="97">
        <v>12000</v>
      </c>
      <c r="G354" s="98">
        <f t="shared" si="0"/>
        <v>48000</v>
      </c>
    </row>
    <row r="355" spans="1:7" ht="12.75">
      <c r="A355" s="94">
        <v>4350</v>
      </c>
      <c r="B355" s="95" t="s">
        <v>318</v>
      </c>
      <c r="C355" s="96">
        <v>2200</v>
      </c>
      <c r="D355" s="96">
        <v>1500</v>
      </c>
      <c r="E355" s="97">
        <v>1000</v>
      </c>
      <c r="F355" s="97">
        <v>1000</v>
      </c>
      <c r="G355" s="98">
        <f t="shared" si="0"/>
        <v>5700</v>
      </c>
    </row>
    <row r="356" spans="1:7" ht="19.5">
      <c r="A356" s="94">
        <v>4370</v>
      </c>
      <c r="B356" s="95" t="s">
        <v>319</v>
      </c>
      <c r="C356" s="96">
        <v>3800</v>
      </c>
      <c r="D356" s="96">
        <v>3000</v>
      </c>
      <c r="E356" s="97">
        <v>2600</v>
      </c>
      <c r="F356" s="97">
        <v>2500</v>
      </c>
      <c r="G356" s="98">
        <f t="shared" si="0"/>
        <v>11900</v>
      </c>
    </row>
    <row r="357" spans="1:7" ht="12.75">
      <c r="A357" s="94">
        <v>4410</v>
      </c>
      <c r="B357" s="95" t="s">
        <v>320</v>
      </c>
      <c r="C357" s="96">
        <v>2000</v>
      </c>
      <c r="D357" s="96">
        <v>1000</v>
      </c>
      <c r="E357" s="97">
        <v>1000</v>
      </c>
      <c r="F357" s="97">
        <v>1000</v>
      </c>
      <c r="G357" s="98">
        <f t="shared" si="0"/>
        <v>5000</v>
      </c>
    </row>
    <row r="358" spans="1:7" ht="12.75">
      <c r="A358" s="94">
        <v>4430</v>
      </c>
      <c r="B358" s="95" t="s">
        <v>321</v>
      </c>
      <c r="C358" s="96">
        <v>2000</v>
      </c>
      <c r="D358" s="96">
        <v>3900</v>
      </c>
      <c r="E358" s="97">
        <v>1200</v>
      </c>
      <c r="F358" s="97">
        <v>4000</v>
      </c>
      <c r="G358" s="98">
        <f t="shared" si="0"/>
        <v>11100</v>
      </c>
    </row>
    <row r="359" spans="1:7" ht="12.75">
      <c r="A359" s="94">
        <v>4440</v>
      </c>
      <c r="B359" s="95" t="s">
        <v>322</v>
      </c>
      <c r="C359" s="96">
        <v>84080</v>
      </c>
      <c r="D359" s="96">
        <v>46682</v>
      </c>
      <c r="E359" s="97">
        <v>27696</v>
      </c>
      <c r="F359" s="97">
        <v>21716</v>
      </c>
      <c r="G359" s="98">
        <f t="shared" si="0"/>
        <v>180174</v>
      </c>
    </row>
    <row r="360" spans="1:7" ht="19.5">
      <c r="A360" s="94">
        <v>4740</v>
      </c>
      <c r="B360" s="95" t="s">
        <v>323</v>
      </c>
      <c r="C360" s="96">
        <v>3000</v>
      </c>
      <c r="D360" s="96">
        <v>2500</v>
      </c>
      <c r="E360" s="97">
        <v>1000</v>
      </c>
      <c r="F360" s="99">
        <v>1200</v>
      </c>
      <c r="G360" s="98">
        <f t="shared" si="0"/>
        <v>7700</v>
      </c>
    </row>
    <row r="361" spans="1:7" ht="19.5">
      <c r="A361" s="100">
        <v>4750</v>
      </c>
      <c r="B361" s="101" t="s">
        <v>324</v>
      </c>
      <c r="C361" s="102">
        <v>3000</v>
      </c>
      <c r="D361" s="102">
        <v>2000</v>
      </c>
      <c r="E361" s="103">
        <v>2000</v>
      </c>
      <c r="F361" s="104">
        <v>2000</v>
      </c>
      <c r="G361" s="105">
        <f t="shared" si="0"/>
        <v>9000</v>
      </c>
    </row>
    <row r="362" spans="1:7" ht="12.75">
      <c r="A362" s="179" t="s">
        <v>12</v>
      </c>
      <c r="B362" s="179"/>
      <c r="C362" s="106">
        <f>SUM(C343:C361)</f>
        <v>2003868</v>
      </c>
      <c r="D362" s="106">
        <f>SUM(D343:D361)</f>
        <v>1215797</v>
      </c>
      <c r="E362" s="106">
        <f>SUM(E343:E361)</f>
        <v>803588</v>
      </c>
      <c r="F362" s="106">
        <f>SUM(F343:F361)</f>
        <v>640306</v>
      </c>
      <c r="G362" s="107">
        <f>SUM(G343:G361)</f>
        <v>4663559</v>
      </c>
    </row>
    <row r="363" spans="1:7" ht="12.75">
      <c r="A363" s="18" t="s">
        <v>162</v>
      </c>
      <c r="B363" s="18"/>
      <c r="C363" s="18"/>
      <c r="D363" s="18"/>
      <c r="E363" s="17"/>
      <c r="G363"/>
    </row>
    <row r="364" spans="1:7" ht="12.75">
      <c r="A364" s="18" t="s">
        <v>325</v>
      </c>
      <c r="B364" s="18"/>
      <c r="C364" s="18"/>
      <c r="D364" s="18"/>
      <c r="E364" s="17"/>
      <c r="G364"/>
    </row>
    <row r="365" spans="1:7" ht="12.75">
      <c r="A365" s="18" t="s">
        <v>326</v>
      </c>
      <c r="B365" s="18"/>
      <c r="C365" s="18"/>
      <c r="D365" s="18"/>
      <c r="E365" s="17"/>
      <c r="G365"/>
    </row>
    <row r="366" spans="1:7" ht="12.75">
      <c r="A366" s="18" t="s">
        <v>164</v>
      </c>
      <c r="B366" s="18"/>
      <c r="C366" s="18"/>
      <c r="D366" s="18"/>
      <c r="E366" s="17"/>
      <c r="G366"/>
    </row>
    <row r="367" spans="1:7" ht="12.75">
      <c r="A367" s="18" t="s">
        <v>327</v>
      </c>
      <c r="B367" s="18"/>
      <c r="C367" s="18"/>
      <c r="D367" s="18"/>
      <c r="E367" s="17"/>
      <c r="G367"/>
    </row>
    <row r="368" spans="1:7" ht="12.75">
      <c r="A368" s="18" t="s">
        <v>328</v>
      </c>
      <c r="B368" s="18"/>
      <c r="C368" s="18"/>
      <c r="D368" s="18"/>
      <c r="E368" s="17"/>
      <c r="G368"/>
    </row>
    <row r="369" spans="1:7" ht="12.75">
      <c r="A369" s="18" t="s">
        <v>329</v>
      </c>
      <c r="B369" s="18"/>
      <c r="C369" s="18"/>
      <c r="D369" s="18"/>
      <c r="E369" s="17"/>
      <c r="G369"/>
    </row>
    <row r="370" spans="1:7" ht="12.75">
      <c r="A370" s="18"/>
      <c r="B370" s="94" t="s">
        <v>330</v>
      </c>
      <c r="C370" s="180" t="s">
        <v>301</v>
      </c>
      <c r="D370" s="180"/>
      <c r="E370" s="180"/>
      <c r="F370" s="180"/>
      <c r="G370"/>
    </row>
    <row r="371" spans="1:7" ht="12.75">
      <c r="A371" s="18"/>
      <c r="B371" s="94"/>
      <c r="C371" s="94" t="s">
        <v>302</v>
      </c>
      <c r="D371" s="94" t="s">
        <v>303</v>
      </c>
      <c r="E371" s="97" t="s">
        <v>304</v>
      </c>
      <c r="F371" s="99" t="s">
        <v>305</v>
      </c>
      <c r="G371"/>
    </row>
    <row r="372" spans="1:7" ht="12.75">
      <c r="A372" s="18"/>
      <c r="B372" s="94" t="s">
        <v>331</v>
      </c>
      <c r="C372" s="108">
        <v>21</v>
      </c>
      <c r="D372" s="108">
        <v>12</v>
      </c>
      <c r="E372" s="109">
        <v>6</v>
      </c>
      <c r="F372" s="110">
        <v>6</v>
      </c>
      <c r="G372"/>
    </row>
    <row r="373" spans="1:7" ht="12.75">
      <c r="A373" s="18"/>
      <c r="B373" s="94" t="s">
        <v>332</v>
      </c>
      <c r="C373" s="108">
        <v>436</v>
      </c>
      <c r="D373" s="108">
        <v>224</v>
      </c>
      <c r="E373" s="109">
        <v>95</v>
      </c>
      <c r="F373" s="110">
        <v>86</v>
      </c>
      <c r="G373"/>
    </row>
    <row r="374" spans="1:7" ht="12.75">
      <c r="A374" s="18"/>
      <c r="B374" s="94" t="s">
        <v>333</v>
      </c>
      <c r="C374" s="108">
        <v>36</v>
      </c>
      <c r="D374" s="108">
        <v>19</v>
      </c>
      <c r="E374" s="109">
        <v>9.21</v>
      </c>
      <c r="F374" s="110">
        <v>8</v>
      </c>
      <c r="G374"/>
    </row>
    <row r="375" spans="1:7" ht="12.75">
      <c r="A375" s="18"/>
      <c r="B375" s="94" t="s">
        <v>334</v>
      </c>
      <c r="C375" s="108">
        <v>9.75</v>
      </c>
      <c r="D375" s="108">
        <v>5</v>
      </c>
      <c r="E375" s="109">
        <v>8</v>
      </c>
      <c r="F375" s="110">
        <v>5</v>
      </c>
      <c r="G375"/>
    </row>
    <row r="376" spans="1:7" ht="12.75">
      <c r="A376" s="18"/>
      <c r="B376" s="94" t="s">
        <v>335</v>
      </c>
      <c r="C376" s="108">
        <v>9</v>
      </c>
      <c r="D376" s="108">
        <v>3</v>
      </c>
      <c r="E376" s="109">
        <v>3</v>
      </c>
      <c r="F376" s="110">
        <v>1</v>
      </c>
      <c r="G376"/>
    </row>
    <row r="377" spans="1:7" ht="12.75">
      <c r="A377" s="18"/>
      <c r="B377" s="94" t="s">
        <v>173</v>
      </c>
      <c r="C377" s="108">
        <v>2</v>
      </c>
      <c r="D377" s="108">
        <v>2</v>
      </c>
      <c r="E377" s="109">
        <v>2</v>
      </c>
      <c r="F377" s="110">
        <v>1</v>
      </c>
      <c r="G377"/>
    </row>
    <row r="378" spans="1:7" ht="12.75">
      <c r="A378" s="18"/>
      <c r="B378" s="94" t="s">
        <v>336</v>
      </c>
      <c r="C378" s="108">
        <v>2</v>
      </c>
      <c r="D378" s="108">
        <v>4</v>
      </c>
      <c r="E378" s="109">
        <v>1</v>
      </c>
      <c r="F378" s="110">
        <v>1</v>
      </c>
      <c r="G378"/>
    </row>
    <row r="379" spans="1:7" ht="12.75">
      <c r="A379" s="18"/>
      <c r="B379" s="94" t="s">
        <v>337</v>
      </c>
      <c r="C379" s="111">
        <v>0.0226</v>
      </c>
      <c r="D379" s="111">
        <v>0.0226</v>
      </c>
      <c r="E379" s="111">
        <v>0.0226</v>
      </c>
      <c r="F379" s="111">
        <v>0.0226</v>
      </c>
      <c r="G379"/>
    </row>
    <row r="380" spans="1:7" ht="12.75">
      <c r="A380" s="18"/>
      <c r="B380" s="94" t="s">
        <v>338</v>
      </c>
      <c r="C380" s="112">
        <v>0.01</v>
      </c>
      <c r="D380" s="112">
        <v>0.01</v>
      </c>
      <c r="E380" s="112">
        <v>0.01</v>
      </c>
      <c r="F380" s="110">
        <v>0.01</v>
      </c>
      <c r="G380"/>
    </row>
    <row r="381" spans="1:7" ht="12.75">
      <c r="A381" s="18" t="s">
        <v>177</v>
      </c>
      <c r="B381" s="18"/>
      <c r="C381" s="18"/>
      <c r="D381" s="18"/>
      <c r="E381" s="17"/>
      <c r="G381"/>
    </row>
    <row r="382" spans="1:7" ht="12.75">
      <c r="A382" s="18" t="s">
        <v>339</v>
      </c>
      <c r="B382" s="18"/>
      <c r="C382" s="18"/>
      <c r="D382" s="18"/>
      <c r="E382" s="17"/>
      <c r="G382"/>
    </row>
    <row r="383" spans="1:7" ht="12.75">
      <c r="A383" s="18" t="s">
        <v>340</v>
      </c>
      <c r="B383" s="18"/>
      <c r="C383" s="18"/>
      <c r="D383" s="18"/>
      <c r="E383" s="17"/>
      <c r="G383" s="17"/>
    </row>
    <row r="384" spans="1:7" ht="12.75">
      <c r="A384" s="18" t="s">
        <v>180</v>
      </c>
      <c r="B384" s="18"/>
      <c r="C384" s="18"/>
      <c r="D384" s="18"/>
      <c r="E384" s="17"/>
      <c r="G384" s="17"/>
    </row>
    <row r="385" spans="1:7" ht="12.75">
      <c r="A385" s="18" t="s">
        <v>341</v>
      </c>
      <c r="B385" s="18"/>
      <c r="C385" s="18"/>
      <c r="D385" s="18"/>
      <c r="E385" s="17"/>
      <c r="G385" s="17"/>
    </row>
    <row r="386" spans="1:7" ht="12.75">
      <c r="A386" s="18" t="s">
        <v>189</v>
      </c>
      <c r="B386" s="18"/>
      <c r="C386" s="18"/>
      <c r="D386" s="18"/>
      <c r="E386" s="17"/>
      <c r="G386" s="17"/>
    </row>
    <row r="387" spans="1:7" ht="12.75">
      <c r="A387" s="18" t="s">
        <v>342</v>
      </c>
      <c r="B387" s="18"/>
      <c r="C387" s="18"/>
      <c r="D387" s="18"/>
      <c r="E387" s="17"/>
      <c r="G387" s="17"/>
    </row>
    <row r="388" spans="1:7" ht="12.75">
      <c r="A388" s="18" t="s">
        <v>191</v>
      </c>
      <c r="B388" s="18"/>
      <c r="C388" s="18"/>
      <c r="D388" s="18"/>
      <c r="E388" s="17"/>
      <c r="G388" s="17"/>
    </row>
    <row r="389" spans="1:7" ht="12.75">
      <c r="A389" s="18" t="s">
        <v>192</v>
      </c>
      <c r="B389" s="18"/>
      <c r="C389" s="18"/>
      <c r="D389" s="18"/>
      <c r="E389" s="17"/>
      <c r="G389" s="17"/>
    </row>
    <row r="390" spans="1:7" ht="12.75">
      <c r="A390" s="18" t="s">
        <v>343</v>
      </c>
      <c r="B390" s="18"/>
      <c r="C390" s="18"/>
      <c r="D390" s="18"/>
      <c r="E390" s="17"/>
      <c r="G390" s="17"/>
    </row>
    <row r="391" spans="1:7" ht="12.75">
      <c r="A391" s="18" t="s">
        <v>344</v>
      </c>
      <c r="B391" s="18"/>
      <c r="C391" s="18"/>
      <c r="D391" s="18"/>
      <c r="E391" s="17"/>
      <c r="G391" s="17"/>
    </row>
    <row r="392" spans="1:7" ht="12.75">
      <c r="A392" s="18" t="s">
        <v>196</v>
      </c>
      <c r="B392" s="18"/>
      <c r="C392" s="18"/>
      <c r="D392" s="18"/>
      <c r="E392" s="17"/>
      <c r="G392"/>
    </row>
    <row r="393" spans="1:7" ht="12.75">
      <c r="A393" s="18"/>
      <c r="B393" s="94" t="s">
        <v>330</v>
      </c>
      <c r="C393" s="94" t="s">
        <v>301</v>
      </c>
      <c r="D393" s="94"/>
      <c r="E393" s="97"/>
      <c r="F393" s="99"/>
      <c r="G393"/>
    </row>
    <row r="394" spans="1:7" ht="12.75">
      <c r="A394" s="18"/>
      <c r="B394" s="94"/>
      <c r="C394" s="94" t="s">
        <v>302</v>
      </c>
      <c r="D394" s="94" t="s">
        <v>303</v>
      </c>
      <c r="E394" s="97" t="s">
        <v>304</v>
      </c>
      <c r="F394" s="99" t="s">
        <v>305</v>
      </c>
      <c r="G394"/>
    </row>
    <row r="395" spans="1:7" ht="12.75">
      <c r="A395" s="18"/>
      <c r="B395" s="113" t="s">
        <v>345</v>
      </c>
      <c r="C395" s="114">
        <v>104660</v>
      </c>
      <c r="D395" s="114">
        <v>124200</v>
      </c>
      <c r="E395" s="114">
        <v>65800</v>
      </c>
      <c r="F395" s="114">
        <v>65000</v>
      </c>
      <c r="G395" s="115"/>
    </row>
    <row r="396" spans="1:7" ht="12.75">
      <c r="A396" s="18" t="s">
        <v>346</v>
      </c>
      <c r="B396" s="18"/>
      <c r="C396" s="18"/>
      <c r="D396" s="18"/>
      <c r="E396" s="17"/>
      <c r="G396"/>
    </row>
    <row r="397" spans="1:7" ht="12.75">
      <c r="A397" s="18"/>
      <c r="B397" s="94"/>
      <c r="C397" s="94" t="s">
        <v>302</v>
      </c>
      <c r="D397" s="94" t="s">
        <v>303</v>
      </c>
      <c r="E397" s="97" t="s">
        <v>304</v>
      </c>
      <c r="F397" s="99" t="s">
        <v>305</v>
      </c>
      <c r="G397"/>
    </row>
    <row r="398" spans="1:7" ht="12.75">
      <c r="A398" s="18"/>
      <c r="B398" s="94" t="s">
        <v>345</v>
      </c>
      <c r="C398" s="96">
        <v>2000</v>
      </c>
      <c r="D398" s="96">
        <v>2000</v>
      </c>
      <c r="E398" s="96">
        <v>2000</v>
      </c>
      <c r="F398" s="96">
        <v>2000</v>
      </c>
      <c r="G398"/>
    </row>
    <row r="399" spans="1:7" ht="12.75">
      <c r="A399" s="18" t="s">
        <v>200</v>
      </c>
      <c r="B399" s="18"/>
      <c r="C399" s="19">
        <v>54000</v>
      </c>
      <c r="D399" s="18"/>
      <c r="E399" s="17"/>
      <c r="G399"/>
    </row>
    <row r="400" spans="1:7" ht="12.75">
      <c r="A400" s="18" t="s">
        <v>347</v>
      </c>
      <c r="B400" s="18"/>
      <c r="C400" s="18"/>
      <c r="D400" s="18"/>
      <c r="E400" s="17"/>
      <c r="G400" s="17"/>
    </row>
    <row r="401" spans="1:7" ht="12.75">
      <c r="A401" s="18" t="s">
        <v>348</v>
      </c>
      <c r="B401" s="18"/>
      <c r="C401" s="18"/>
      <c r="D401" s="18"/>
      <c r="E401" s="17"/>
      <c r="G401"/>
    </row>
    <row r="402" spans="1:7" ht="12.75">
      <c r="A402" s="18"/>
      <c r="B402" s="94" t="s">
        <v>330</v>
      </c>
      <c r="C402" s="94" t="s">
        <v>302</v>
      </c>
      <c r="D402" s="94" t="s">
        <v>303</v>
      </c>
      <c r="E402" s="97" t="s">
        <v>304</v>
      </c>
      <c r="F402" s="99" t="s">
        <v>305</v>
      </c>
      <c r="G402"/>
    </row>
    <row r="403" spans="1:7" ht="12.75">
      <c r="A403" s="18"/>
      <c r="B403" s="94" t="s">
        <v>349</v>
      </c>
      <c r="C403" s="96">
        <v>6000</v>
      </c>
      <c r="D403" s="96">
        <v>5000</v>
      </c>
      <c r="E403" s="96">
        <v>41000</v>
      </c>
      <c r="F403" s="96">
        <v>5000</v>
      </c>
      <c r="G403" s="115"/>
    </row>
    <row r="404" spans="1:7" ht="12.75">
      <c r="A404" s="18" t="s">
        <v>350</v>
      </c>
      <c r="B404" s="64"/>
      <c r="C404" s="116"/>
      <c r="D404" s="116"/>
      <c r="E404" s="116"/>
      <c r="F404" s="116"/>
      <c r="G404"/>
    </row>
    <row r="405" spans="1:7" ht="12.75">
      <c r="A405" s="18" t="s">
        <v>254</v>
      </c>
      <c r="B405" s="64"/>
      <c r="C405" s="116">
        <v>5600</v>
      </c>
      <c r="D405" s="116"/>
      <c r="E405" s="116"/>
      <c r="F405" s="116"/>
      <c r="G405"/>
    </row>
    <row r="406" spans="1:7" ht="12.75">
      <c r="A406" s="18" t="s">
        <v>159</v>
      </c>
      <c r="B406" s="18"/>
      <c r="C406" s="18"/>
      <c r="D406" s="18"/>
      <c r="E406" s="17"/>
      <c r="G406"/>
    </row>
    <row r="407" spans="1:7" ht="12.75">
      <c r="A407" s="18"/>
      <c r="B407" s="181" t="s">
        <v>330</v>
      </c>
      <c r="C407" s="182" t="s">
        <v>301</v>
      </c>
      <c r="D407" s="182"/>
      <c r="E407" s="182"/>
      <c r="F407" s="182"/>
      <c r="G407"/>
    </row>
    <row r="408" spans="1:7" ht="12.75">
      <c r="A408" s="18"/>
      <c r="B408" s="181"/>
      <c r="C408" s="117" t="s">
        <v>302</v>
      </c>
      <c r="D408" s="117" t="s">
        <v>303</v>
      </c>
      <c r="E408" s="118" t="s">
        <v>304</v>
      </c>
      <c r="F408" s="119" t="s">
        <v>305</v>
      </c>
      <c r="G408"/>
    </row>
    <row r="409" spans="1:7" ht="12.75">
      <c r="A409" s="18"/>
      <c r="B409" s="94" t="s">
        <v>345</v>
      </c>
      <c r="C409" s="96">
        <v>12000</v>
      </c>
      <c r="D409" s="96">
        <v>12000</v>
      </c>
      <c r="E409" s="96">
        <v>12000</v>
      </c>
      <c r="F409" s="96">
        <v>12000</v>
      </c>
      <c r="G409" s="115"/>
    </row>
    <row r="410" spans="1:7" ht="12.75">
      <c r="A410" s="18" t="s">
        <v>351</v>
      </c>
      <c r="B410" s="18"/>
      <c r="C410" s="18"/>
      <c r="D410" s="18"/>
      <c r="E410" s="17"/>
      <c r="G410"/>
    </row>
    <row r="411" spans="1:7" ht="12.75">
      <c r="A411" s="18" t="s">
        <v>209</v>
      </c>
      <c r="B411" s="18"/>
      <c r="C411" s="120">
        <v>5700</v>
      </c>
      <c r="D411" s="18"/>
      <c r="E411" s="17"/>
      <c r="G411" s="17"/>
    </row>
    <row r="412" spans="1:7" ht="12.75">
      <c r="A412" s="18" t="s">
        <v>352</v>
      </c>
      <c r="B412" s="18"/>
      <c r="C412" s="18"/>
      <c r="D412" s="18"/>
      <c r="E412" s="17"/>
      <c r="G412" s="17"/>
    </row>
    <row r="413" spans="1:7" ht="12.75">
      <c r="A413" s="18" t="s">
        <v>353</v>
      </c>
      <c r="B413" s="18" t="s">
        <v>319</v>
      </c>
      <c r="C413" s="18"/>
      <c r="D413" s="18"/>
      <c r="E413" s="69">
        <v>11900</v>
      </c>
      <c r="G413" s="17"/>
    </row>
    <row r="414" spans="1:7" ht="12.75">
      <c r="A414" s="18" t="s">
        <v>213</v>
      </c>
      <c r="B414" s="18"/>
      <c r="C414" s="120">
        <v>5000</v>
      </c>
      <c r="D414" s="18"/>
      <c r="E414" s="17"/>
      <c r="G414" s="17"/>
    </row>
    <row r="415" spans="1:7" ht="12.75">
      <c r="A415" s="18" t="s">
        <v>214</v>
      </c>
      <c r="B415" s="18"/>
      <c r="C415" s="18"/>
      <c r="D415" s="18"/>
      <c r="E415" s="17"/>
      <c r="G415" s="17"/>
    </row>
    <row r="416" spans="1:7" ht="12.75">
      <c r="A416" s="18" t="s">
        <v>354</v>
      </c>
      <c r="B416" s="18"/>
      <c r="C416" s="18"/>
      <c r="D416" s="18"/>
      <c r="E416" s="17"/>
      <c r="G416" s="17"/>
    </row>
    <row r="417" spans="1:7" ht="12.75">
      <c r="A417" s="18" t="s">
        <v>355</v>
      </c>
      <c r="B417" s="18"/>
      <c r="C417" s="18"/>
      <c r="D417" s="18"/>
      <c r="E417" s="17"/>
      <c r="G417" s="17"/>
    </row>
    <row r="418" spans="1:7" ht="12.75">
      <c r="A418" s="18" t="s">
        <v>160</v>
      </c>
      <c r="B418" s="18"/>
      <c r="C418" s="18"/>
      <c r="D418" s="18"/>
      <c r="E418" s="17"/>
      <c r="G418" s="17"/>
    </row>
    <row r="419" spans="1:7" ht="12.75">
      <c r="A419" s="18" t="s">
        <v>221</v>
      </c>
      <c r="B419" s="18"/>
      <c r="C419" s="18"/>
      <c r="D419" s="69">
        <v>11100</v>
      </c>
      <c r="E419" s="17" t="s">
        <v>356</v>
      </c>
      <c r="G419" s="17"/>
    </row>
    <row r="420" spans="1:7" ht="12.75">
      <c r="A420" s="18" t="s">
        <v>222</v>
      </c>
      <c r="B420" s="18"/>
      <c r="C420" s="18"/>
      <c r="D420" s="18"/>
      <c r="E420" s="17">
        <v>180174</v>
      </c>
      <c r="G420" s="17"/>
    </row>
    <row r="421" spans="1:7" ht="12.75">
      <c r="A421" s="18" t="s">
        <v>357</v>
      </c>
      <c r="B421" s="18"/>
      <c r="C421" s="18"/>
      <c r="D421" s="18"/>
      <c r="E421" s="17"/>
      <c r="G421" s="17"/>
    </row>
    <row r="422" spans="1:7" ht="12.75">
      <c r="A422" s="18" t="s">
        <v>358</v>
      </c>
      <c r="B422" s="18" t="s">
        <v>323</v>
      </c>
      <c r="C422" s="18"/>
      <c r="D422" s="18"/>
      <c r="E422" s="17"/>
      <c r="F422" s="17">
        <v>7700</v>
      </c>
      <c r="G422" s="17"/>
    </row>
    <row r="423" spans="1:7" ht="12.75">
      <c r="A423" s="18" t="s">
        <v>359</v>
      </c>
      <c r="B423" s="18"/>
      <c r="C423" s="18"/>
      <c r="D423" s="18"/>
      <c r="E423" s="17"/>
      <c r="F423" s="17"/>
      <c r="G423" s="17"/>
    </row>
    <row r="424" spans="1:7" ht="12.75">
      <c r="A424" s="18" t="s">
        <v>360</v>
      </c>
      <c r="B424" s="18" t="s">
        <v>324</v>
      </c>
      <c r="C424" s="18"/>
      <c r="D424" s="18"/>
      <c r="E424" s="17"/>
      <c r="F424" s="17">
        <v>9000</v>
      </c>
      <c r="G424" s="17"/>
    </row>
    <row r="425" spans="1:7" ht="12.75">
      <c r="A425" s="18" t="s">
        <v>361</v>
      </c>
      <c r="B425" s="18"/>
      <c r="C425" s="18"/>
      <c r="D425" s="18"/>
      <c r="E425" s="17"/>
      <c r="F425" s="17"/>
      <c r="G425" s="17"/>
    </row>
    <row r="426" spans="1:7" ht="12.75">
      <c r="A426" s="56" t="s">
        <v>362</v>
      </c>
      <c r="B426" s="56"/>
      <c r="C426" s="56"/>
      <c r="D426" s="56"/>
      <c r="E426" s="57"/>
      <c r="F426" s="57">
        <v>196511</v>
      </c>
      <c r="G426" s="57"/>
    </row>
    <row r="427" spans="1:7" ht="12.75">
      <c r="A427" s="18"/>
      <c r="B427" s="94" t="s">
        <v>330</v>
      </c>
      <c r="C427" s="94" t="s">
        <v>301</v>
      </c>
      <c r="D427" s="94"/>
      <c r="E427" s="97"/>
      <c r="G427" s="17"/>
    </row>
    <row r="428" spans="1:7" ht="12.75">
      <c r="A428" s="18"/>
      <c r="B428" s="94"/>
      <c r="C428" s="94" t="s">
        <v>303</v>
      </c>
      <c r="D428" s="94" t="s">
        <v>304</v>
      </c>
      <c r="E428" s="97" t="s">
        <v>305</v>
      </c>
      <c r="G428" s="17"/>
    </row>
    <row r="429" spans="1:7" ht="12.75">
      <c r="A429" s="18"/>
      <c r="B429" s="94" t="s">
        <v>363</v>
      </c>
      <c r="C429" s="96">
        <v>87796</v>
      </c>
      <c r="D429" s="96">
        <v>50669</v>
      </c>
      <c r="E429" s="97">
        <v>58046</v>
      </c>
      <c r="F429" s="52"/>
      <c r="G429" s="17"/>
    </row>
    <row r="430" spans="1:7" ht="12.75">
      <c r="A430" s="18"/>
      <c r="B430" s="94" t="s">
        <v>331</v>
      </c>
      <c r="C430" s="94">
        <v>2</v>
      </c>
      <c r="D430" s="94">
        <v>1</v>
      </c>
      <c r="E430" s="97">
        <v>1</v>
      </c>
      <c r="G430" s="17"/>
    </row>
    <row r="431" spans="1:7" ht="12.75">
      <c r="A431" s="18"/>
      <c r="B431" s="94" t="s">
        <v>364</v>
      </c>
      <c r="C431" s="94">
        <v>36</v>
      </c>
      <c r="D431" s="94">
        <v>13</v>
      </c>
      <c r="E431" s="97">
        <v>12</v>
      </c>
      <c r="G431" s="17"/>
    </row>
    <row r="432" spans="1:7" ht="12.75">
      <c r="A432" s="18"/>
      <c r="B432" s="94" t="s">
        <v>365</v>
      </c>
      <c r="C432" s="94">
        <v>2</v>
      </c>
      <c r="D432" s="94">
        <v>1</v>
      </c>
      <c r="E432" s="97">
        <v>1</v>
      </c>
      <c r="G432" s="17"/>
    </row>
    <row r="433" spans="1:7" ht="12.75">
      <c r="A433" s="18" t="s">
        <v>366</v>
      </c>
      <c r="B433" s="18"/>
      <c r="C433" s="18"/>
      <c r="D433" s="18"/>
      <c r="E433" s="17"/>
      <c r="G433" s="17"/>
    </row>
    <row r="434" spans="1:7" ht="12.75">
      <c r="A434" s="18"/>
      <c r="B434" s="18"/>
      <c r="C434" s="18"/>
      <c r="D434" s="18"/>
      <c r="E434" s="17"/>
      <c r="G434" s="17"/>
    </row>
    <row r="435" spans="1:7" ht="12.75">
      <c r="A435" s="18"/>
      <c r="B435" s="18"/>
      <c r="C435" s="18"/>
      <c r="D435" s="18"/>
      <c r="E435" s="17"/>
      <c r="G435" s="17"/>
    </row>
    <row r="436" spans="1:7" ht="12.75">
      <c r="A436" s="18"/>
      <c r="B436" s="18"/>
      <c r="C436" s="18"/>
      <c r="D436" s="18"/>
      <c r="E436" s="17"/>
      <c r="G436" s="17"/>
    </row>
    <row r="437" spans="1:7" ht="12.75">
      <c r="A437" s="18"/>
      <c r="B437" s="18"/>
      <c r="C437" s="18"/>
      <c r="D437" s="18"/>
      <c r="E437" s="17"/>
      <c r="G437" s="17"/>
    </row>
    <row r="438" spans="1:7" ht="12.75">
      <c r="A438" s="56" t="s">
        <v>367</v>
      </c>
      <c r="B438" s="56"/>
      <c r="C438" s="57">
        <v>970580</v>
      </c>
      <c r="D438"/>
      <c r="E438"/>
      <c r="F438"/>
      <c r="G438" s="57"/>
    </row>
    <row r="439" spans="1:7" ht="22.5">
      <c r="A439" s="18"/>
      <c r="B439" s="94" t="s">
        <v>330</v>
      </c>
      <c r="C439" s="121" t="s">
        <v>368</v>
      </c>
      <c r="D439"/>
      <c r="E439"/>
      <c r="F439"/>
      <c r="G439" s="17"/>
    </row>
    <row r="440" spans="1:7" ht="12.75">
      <c r="A440" s="18"/>
      <c r="B440" s="94" t="s">
        <v>331</v>
      </c>
      <c r="C440" s="94">
        <v>6</v>
      </c>
      <c r="D440"/>
      <c r="E440"/>
      <c r="F440"/>
      <c r="G440" s="17"/>
    </row>
    <row r="441" spans="1:7" ht="12.75">
      <c r="A441" s="18"/>
      <c r="B441" s="94" t="s">
        <v>364</v>
      </c>
      <c r="C441" s="94">
        <v>146</v>
      </c>
      <c r="D441"/>
      <c r="E441"/>
      <c r="F441"/>
      <c r="G441" s="17"/>
    </row>
    <row r="442" spans="1:7" ht="12.75">
      <c r="A442" s="18"/>
      <c r="B442" s="94" t="s">
        <v>365</v>
      </c>
      <c r="C442" s="94">
        <v>12</v>
      </c>
      <c r="D442"/>
      <c r="E442"/>
      <c r="F442"/>
      <c r="G442" s="17"/>
    </row>
    <row r="443" spans="1:7" ht="12.75">
      <c r="A443" s="18"/>
      <c r="B443" s="94" t="s">
        <v>369</v>
      </c>
      <c r="C443" s="94">
        <v>10.75</v>
      </c>
      <c r="D443"/>
      <c r="E443"/>
      <c r="F443"/>
      <c r="G443"/>
    </row>
    <row r="444" spans="1:7" ht="12.75">
      <c r="A444" s="18" t="s">
        <v>370</v>
      </c>
      <c r="B444" s="18"/>
      <c r="C444" s="18"/>
      <c r="D444"/>
      <c r="E444"/>
      <c r="F444"/>
      <c r="G444"/>
    </row>
    <row r="445" spans="1:7" ht="12.75">
      <c r="A445" s="56" t="s">
        <v>371</v>
      </c>
      <c r="B445" s="56"/>
      <c r="C445" s="122">
        <v>2579681</v>
      </c>
      <c r="D445" s="18"/>
      <c r="E445" s="17"/>
      <c r="G445" s="17"/>
    </row>
    <row r="446" spans="1:7" ht="12.75">
      <c r="A446" s="26" t="s">
        <v>372</v>
      </c>
      <c r="B446" s="26"/>
      <c r="C446" s="123"/>
      <c r="D446" s="123"/>
      <c r="E446" s="123"/>
      <c r="F446" s="124"/>
      <c r="G446" s="124"/>
    </row>
    <row r="447" spans="1:7" ht="12.75">
      <c r="A447" s="18" t="s">
        <v>373</v>
      </c>
      <c r="B447" s="18"/>
      <c r="C447" s="18"/>
      <c r="D447" s="18"/>
      <c r="E447" s="17"/>
      <c r="G447" s="17"/>
    </row>
    <row r="448" spans="1:7" ht="12.75">
      <c r="A448" s="18" t="s">
        <v>374</v>
      </c>
      <c r="B448" s="18"/>
      <c r="C448" s="18"/>
      <c r="D448" s="18"/>
      <c r="E448" s="17"/>
      <c r="G448" s="17"/>
    </row>
    <row r="449" spans="1:7" ht="12.75">
      <c r="A449" s="18" t="s">
        <v>375</v>
      </c>
      <c r="B449" s="18"/>
      <c r="C449" s="18"/>
      <c r="D449" s="18"/>
      <c r="E449" s="17"/>
      <c r="G449" s="17"/>
    </row>
    <row r="450" spans="1:7" ht="12.75">
      <c r="A450" s="18" t="s">
        <v>376</v>
      </c>
      <c r="B450" s="18"/>
      <c r="C450" s="18"/>
      <c r="D450" s="18"/>
      <c r="E450" s="17"/>
      <c r="G450" s="17"/>
    </row>
    <row r="451" spans="1:7" ht="12.75">
      <c r="A451" s="18" t="s">
        <v>377</v>
      </c>
      <c r="B451" s="18"/>
      <c r="C451" s="18"/>
      <c r="D451" s="18"/>
      <c r="E451" s="17"/>
      <c r="G451" s="17"/>
    </row>
    <row r="452" spans="1:7" ht="12.75">
      <c r="A452" s="56" t="s">
        <v>378</v>
      </c>
      <c r="B452" s="56"/>
      <c r="C452" s="56"/>
      <c r="D452" s="56"/>
      <c r="E452" s="57"/>
      <c r="F452" s="59"/>
      <c r="G452" s="57"/>
    </row>
    <row r="453" spans="1:7" ht="12.75">
      <c r="A453" s="18" t="s">
        <v>379</v>
      </c>
      <c r="B453" s="18"/>
      <c r="C453" s="18"/>
      <c r="D453" s="69">
        <v>394184</v>
      </c>
      <c r="E453" s="17"/>
      <c r="G453" s="17"/>
    </row>
    <row r="454" spans="1:7" ht="12.75">
      <c r="A454" s="18" t="s">
        <v>380</v>
      </c>
      <c r="B454" s="18"/>
      <c r="C454" s="18"/>
      <c r="D454" s="18"/>
      <c r="E454" s="17"/>
      <c r="G454" s="17"/>
    </row>
    <row r="455" spans="1:7" ht="12.75">
      <c r="A455" s="56" t="s">
        <v>381</v>
      </c>
      <c r="B455" s="56"/>
      <c r="C455" s="56"/>
      <c r="D455" s="56"/>
      <c r="E455" s="57"/>
      <c r="F455" s="59"/>
      <c r="G455" s="57"/>
    </row>
    <row r="456" spans="1:7" ht="12.75">
      <c r="A456" s="18" t="s">
        <v>379</v>
      </c>
      <c r="B456" s="18"/>
      <c r="C456" s="18"/>
      <c r="D456" s="69">
        <v>325800</v>
      </c>
      <c r="E456" s="17"/>
      <c r="F456"/>
      <c r="G456" s="17"/>
    </row>
    <row r="457" spans="1:7" ht="12.75">
      <c r="A457" s="18" t="s">
        <v>382</v>
      </c>
      <c r="B457" s="18"/>
      <c r="C457" s="18"/>
      <c r="D457" s="18"/>
      <c r="E457" s="17"/>
      <c r="F457"/>
      <c r="G457" s="17"/>
    </row>
    <row r="458" spans="1:7" ht="12.75">
      <c r="A458" s="18" t="s">
        <v>383</v>
      </c>
      <c r="B458" s="18"/>
      <c r="C458" s="18"/>
      <c r="D458" s="18"/>
      <c r="E458" s="17"/>
      <c r="F458"/>
      <c r="G458" s="17"/>
    </row>
    <row r="459" spans="1:7" ht="12.75">
      <c r="A459" s="18" t="s">
        <v>384</v>
      </c>
      <c r="B459" s="18"/>
      <c r="C459" s="18"/>
      <c r="D459" s="18"/>
      <c r="E459" s="17"/>
      <c r="F459"/>
      <c r="G459" s="17"/>
    </row>
    <row r="460" spans="1:7" ht="12.75">
      <c r="A460" s="18" t="s">
        <v>385</v>
      </c>
      <c r="B460" s="18"/>
      <c r="C460" s="18"/>
      <c r="D460" s="18"/>
      <c r="E460" s="17"/>
      <c r="F460"/>
      <c r="G460" s="17"/>
    </row>
    <row r="461" spans="1:7" ht="12.75">
      <c r="A461" s="56" t="s">
        <v>386</v>
      </c>
      <c r="B461" s="56"/>
      <c r="C461" s="56"/>
      <c r="D461" s="57">
        <v>49632</v>
      </c>
      <c r="E461" s="57"/>
      <c r="F461" s="59"/>
      <c r="G461" s="57"/>
    </row>
    <row r="462" spans="1:7" ht="12.75">
      <c r="A462" s="18" t="s">
        <v>387</v>
      </c>
      <c r="B462" s="18"/>
      <c r="C462" s="18"/>
      <c r="D462" s="18"/>
      <c r="E462" s="17"/>
      <c r="G462"/>
    </row>
    <row r="463" spans="1:7" ht="12.75">
      <c r="A463" s="18" t="s">
        <v>388</v>
      </c>
      <c r="B463" s="18"/>
      <c r="C463" s="18"/>
      <c r="D463" s="18"/>
      <c r="E463" s="17"/>
      <c r="G463"/>
    </row>
    <row r="464" spans="1:7" ht="12.75">
      <c r="A464" s="181" t="s">
        <v>300</v>
      </c>
      <c r="B464" s="181"/>
      <c r="C464" s="182" t="s">
        <v>301</v>
      </c>
      <c r="D464" s="182"/>
      <c r="E464" s="182"/>
      <c r="F464" s="182"/>
      <c r="G464"/>
    </row>
    <row r="465" spans="1:7" ht="12.75">
      <c r="A465" s="181"/>
      <c r="B465" s="181"/>
      <c r="C465" s="117" t="s">
        <v>302</v>
      </c>
      <c r="D465" s="117" t="s">
        <v>303</v>
      </c>
      <c r="E465" s="118" t="s">
        <v>304</v>
      </c>
      <c r="F465" s="119" t="s">
        <v>305</v>
      </c>
      <c r="G465"/>
    </row>
    <row r="466" spans="1:7" ht="12.75">
      <c r="A466" s="125">
        <v>4210</v>
      </c>
      <c r="B466" s="125" t="s">
        <v>312</v>
      </c>
      <c r="C466" s="125">
        <v>2450</v>
      </c>
      <c r="D466" s="126">
        <v>2298</v>
      </c>
      <c r="E466" s="127">
        <v>500</v>
      </c>
      <c r="F466" s="127">
        <v>1015</v>
      </c>
      <c r="G466"/>
    </row>
    <row r="467" spans="1:7" ht="12.75">
      <c r="A467" s="94">
        <v>4300</v>
      </c>
      <c r="B467" s="94" t="s">
        <v>317</v>
      </c>
      <c r="C467" s="94">
        <v>9000</v>
      </c>
      <c r="D467" s="96">
        <v>4596</v>
      </c>
      <c r="E467" s="97">
        <v>2570</v>
      </c>
      <c r="F467" s="97">
        <v>1691</v>
      </c>
      <c r="G467"/>
    </row>
    <row r="468" spans="1:7" ht="12.75">
      <c r="A468" s="94">
        <v>4410</v>
      </c>
      <c r="B468" s="94" t="s">
        <v>320</v>
      </c>
      <c r="C468" s="96">
        <v>1500</v>
      </c>
      <c r="D468" s="94">
        <v>766</v>
      </c>
      <c r="E468" s="97">
        <v>1200</v>
      </c>
      <c r="F468" s="97">
        <v>676</v>
      </c>
      <c r="G468"/>
    </row>
    <row r="469" spans="1:7" ht="12.75">
      <c r="A469" s="183" t="s">
        <v>12</v>
      </c>
      <c r="B469" s="183"/>
      <c r="C469" s="128">
        <f>SUM(C466:C468)</f>
        <v>12950</v>
      </c>
      <c r="D469" s="128">
        <f>SUM(D466:D468)</f>
        <v>7660</v>
      </c>
      <c r="E469" s="114">
        <f>SUM(E466:E468)</f>
        <v>4270</v>
      </c>
      <c r="F469" s="129">
        <f>SUM(F466:F468)</f>
        <v>3382</v>
      </c>
      <c r="G469" s="130"/>
    </row>
    <row r="470" spans="1:7" ht="12.75">
      <c r="A470" s="131" t="s">
        <v>300</v>
      </c>
      <c r="B470" s="132"/>
      <c r="C470" s="132" t="s">
        <v>389</v>
      </c>
      <c r="D470" s="133" t="s">
        <v>390</v>
      </c>
      <c r="E470" s="17"/>
      <c r="G470"/>
    </row>
    <row r="471" spans="1:7" ht="12.75">
      <c r="A471" s="125">
        <v>4210</v>
      </c>
      <c r="B471" s="125" t="s">
        <v>312</v>
      </c>
      <c r="C471" s="126">
        <v>1500</v>
      </c>
      <c r="D471" s="126">
        <v>8585</v>
      </c>
      <c r="E471" s="17"/>
      <c r="G471"/>
    </row>
    <row r="472" spans="1:7" ht="12.75">
      <c r="A472" s="94">
        <v>4300</v>
      </c>
      <c r="B472" s="94" t="s">
        <v>317</v>
      </c>
      <c r="C472" s="96">
        <v>1700</v>
      </c>
      <c r="D472" s="96">
        <v>6868</v>
      </c>
      <c r="E472" s="17"/>
      <c r="F472"/>
      <c r="G472" s="17"/>
    </row>
    <row r="473" spans="1:7" ht="12.75">
      <c r="A473" s="100">
        <v>4410</v>
      </c>
      <c r="B473" s="100" t="s">
        <v>320</v>
      </c>
      <c r="C473" s="102">
        <v>1000</v>
      </c>
      <c r="D473" s="102">
        <v>1717</v>
      </c>
      <c r="E473" s="17"/>
      <c r="F473"/>
      <c r="G473" s="17"/>
    </row>
    <row r="474" spans="1:7" ht="12.75">
      <c r="A474" s="179" t="s">
        <v>12</v>
      </c>
      <c r="B474" s="179"/>
      <c r="C474" s="106">
        <f>SUM(C471:C473)</f>
        <v>4200</v>
      </c>
      <c r="D474" s="134">
        <f>SUM(D471:D473)</f>
        <v>17170</v>
      </c>
      <c r="E474" s="17"/>
      <c r="F474"/>
      <c r="G474" s="17"/>
    </row>
    <row r="475" spans="1:7" ht="12.75">
      <c r="A475" s="56" t="s">
        <v>391</v>
      </c>
      <c r="B475" s="56"/>
      <c r="C475" s="135">
        <v>177507</v>
      </c>
      <c r="D475" s="56"/>
      <c r="E475" s="57"/>
      <c r="F475" s="59"/>
      <c r="G475" s="57"/>
    </row>
    <row r="476" spans="1:7" ht="12.75">
      <c r="A476" s="18" t="s">
        <v>392</v>
      </c>
      <c r="B476" s="18"/>
      <c r="C476" s="18"/>
      <c r="D476" s="18"/>
      <c r="E476" s="17"/>
      <c r="G476" s="17"/>
    </row>
    <row r="477" spans="1:7" ht="12.75">
      <c r="A477" s="18" t="s">
        <v>393</v>
      </c>
      <c r="B477" s="18"/>
      <c r="C477" s="18"/>
      <c r="D477" s="18"/>
      <c r="E477" s="17"/>
      <c r="G477" s="17"/>
    </row>
    <row r="478" spans="1:7" ht="12.75">
      <c r="A478" s="56" t="s">
        <v>394</v>
      </c>
      <c r="B478" s="56"/>
      <c r="C478" s="56"/>
      <c r="D478" s="56"/>
      <c r="E478" s="57"/>
      <c r="F478" s="59"/>
      <c r="G478" s="57"/>
    </row>
    <row r="479" spans="1:7" ht="12.75">
      <c r="A479" s="18" t="s">
        <v>395</v>
      </c>
      <c r="B479" s="18"/>
      <c r="C479" s="18"/>
      <c r="D479" s="17">
        <v>51400</v>
      </c>
      <c r="E479" s="17"/>
      <c r="G479" s="17"/>
    </row>
    <row r="480" spans="1:7" ht="12.75">
      <c r="A480" s="18" t="s">
        <v>396</v>
      </c>
      <c r="B480" s="18"/>
      <c r="C480" s="18"/>
      <c r="D480" s="18"/>
      <c r="E480" s="17"/>
      <c r="G480" s="17"/>
    </row>
    <row r="481" spans="1:7" ht="18">
      <c r="A481" s="3" t="s">
        <v>397</v>
      </c>
      <c r="B481" s="16"/>
      <c r="C481" s="23">
        <f>SUM(D482:D483)</f>
        <v>109000</v>
      </c>
      <c r="D481"/>
      <c r="E481" s="23"/>
      <c r="F481" s="5"/>
      <c r="G481" s="23"/>
    </row>
    <row r="482" spans="1:7" ht="12.75">
      <c r="A482" s="56" t="s">
        <v>398</v>
      </c>
      <c r="B482" s="56"/>
      <c r="C482" s="56"/>
      <c r="D482" s="62">
        <v>8000</v>
      </c>
      <c r="E482" s="57"/>
      <c r="G482" s="17"/>
    </row>
    <row r="483" spans="1:7" ht="12.75">
      <c r="A483" s="56" t="s">
        <v>399</v>
      </c>
      <c r="B483" s="56"/>
      <c r="C483" s="56"/>
      <c r="D483" s="62">
        <v>101000</v>
      </c>
      <c r="E483" s="57"/>
      <c r="G483" s="17"/>
    </row>
    <row r="484" spans="1:7" ht="12.75">
      <c r="A484" s="18" t="s">
        <v>400</v>
      </c>
      <c r="B484" s="56"/>
      <c r="C484" s="56"/>
      <c r="D484" s="136"/>
      <c r="E484" s="17"/>
      <c r="F484" s="19"/>
      <c r="G484" s="17"/>
    </row>
    <row r="485" spans="1:7" ht="12.75">
      <c r="A485" s="18" t="s">
        <v>401</v>
      </c>
      <c r="B485"/>
      <c r="C485"/>
      <c r="D485"/>
      <c r="E485"/>
      <c r="F485"/>
      <c r="G485"/>
    </row>
    <row r="486" spans="1:7" ht="12.75">
      <c r="A486" s="18" t="s">
        <v>402</v>
      </c>
      <c r="B486" s="18"/>
      <c r="C486" s="18"/>
      <c r="D486" s="18"/>
      <c r="E486" s="17"/>
      <c r="G486" s="17"/>
    </row>
    <row r="487" spans="1:7" ht="12.75">
      <c r="A487" s="18" t="s">
        <v>403</v>
      </c>
      <c r="B487" s="18"/>
      <c r="C487" s="18"/>
      <c r="D487" s="18"/>
      <c r="E487" s="17"/>
      <c r="G487" s="17"/>
    </row>
    <row r="488" spans="1:7" ht="12.75">
      <c r="A488" s="18" t="s">
        <v>404</v>
      </c>
      <c r="B488" s="18"/>
      <c r="C488" s="18"/>
      <c r="D488" s="18"/>
      <c r="E488" s="17"/>
      <c r="G488" s="17"/>
    </row>
    <row r="489" spans="1:7" ht="12.75">
      <c r="A489" s="18" t="s">
        <v>405</v>
      </c>
      <c r="B489" s="18"/>
      <c r="C489" s="17">
        <v>3000</v>
      </c>
      <c r="D489" s="18"/>
      <c r="E489" s="17"/>
      <c r="G489" s="47"/>
    </row>
    <row r="490" spans="1:7" ht="12.75">
      <c r="A490" s="18"/>
      <c r="B490" s="18"/>
      <c r="C490" s="17"/>
      <c r="D490" s="18"/>
      <c r="E490" s="17"/>
      <c r="G490" s="47"/>
    </row>
    <row r="491" spans="1:7" ht="12.75">
      <c r="A491" s="18"/>
      <c r="B491" s="18"/>
      <c r="C491" s="17"/>
      <c r="D491" s="18"/>
      <c r="E491" s="17"/>
      <c r="G491" s="47"/>
    </row>
    <row r="492" spans="1:7" ht="18">
      <c r="A492" s="3" t="s">
        <v>406</v>
      </c>
      <c r="B492" s="4"/>
      <c r="C492" s="25">
        <f>SUM(C495,C498,C500,F496,C501,C507)</f>
        <v>1075500</v>
      </c>
      <c r="D492" s="16"/>
      <c r="E492" s="23"/>
      <c r="F492" s="5"/>
      <c r="G492" s="23"/>
    </row>
    <row r="493" spans="1:7" ht="12.75">
      <c r="A493" s="18" t="s">
        <v>407</v>
      </c>
      <c r="B493" s="18"/>
      <c r="C493" s="18"/>
      <c r="D493" s="18"/>
      <c r="E493" s="17"/>
      <c r="G493" s="17"/>
    </row>
    <row r="494" spans="1:7" ht="12.75">
      <c r="A494" s="56" t="s">
        <v>408</v>
      </c>
      <c r="B494" s="56"/>
      <c r="C494" s="56"/>
      <c r="D494" s="56"/>
      <c r="E494" s="57"/>
      <c r="F494" s="59"/>
      <c r="G494" s="57"/>
    </row>
    <row r="495" spans="1:7" ht="12.75">
      <c r="A495" s="18" t="s">
        <v>409</v>
      </c>
      <c r="B495" s="18"/>
      <c r="C495" s="19">
        <v>40000</v>
      </c>
      <c r="D495" s="18"/>
      <c r="E495" s="17"/>
      <c r="G495" s="17"/>
    </row>
    <row r="496" spans="1:7" ht="12.75">
      <c r="A496" s="56" t="s">
        <v>410</v>
      </c>
      <c r="B496" s="56"/>
      <c r="C496" s="56"/>
      <c r="D496" s="56"/>
      <c r="E496" s="57"/>
      <c r="F496" s="59"/>
      <c r="G496" s="57"/>
    </row>
    <row r="497" spans="1:7" ht="12.75">
      <c r="A497" s="18" t="s">
        <v>411</v>
      </c>
      <c r="B497" s="18"/>
      <c r="C497" s="18"/>
      <c r="D497" s="18"/>
      <c r="E497" s="17"/>
      <c r="G497" s="17"/>
    </row>
    <row r="498" spans="1:7" ht="12.75">
      <c r="A498" s="18" t="s">
        <v>412</v>
      </c>
      <c r="B498" s="18"/>
      <c r="C498" s="69">
        <v>336000</v>
      </c>
      <c r="D498" s="18" t="s">
        <v>413</v>
      </c>
      <c r="E498" s="17"/>
      <c r="G498" s="17"/>
    </row>
    <row r="499" spans="1:7" ht="12.75">
      <c r="A499" s="56" t="s">
        <v>414</v>
      </c>
      <c r="B499" s="56"/>
      <c r="C499" s="56"/>
      <c r="D499" s="56"/>
      <c r="E499" s="57"/>
      <c r="F499" s="59"/>
      <c r="G499" s="57"/>
    </row>
    <row r="500" spans="1:7" ht="12.75">
      <c r="A500" s="18" t="s">
        <v>412</v>
      </c>
      <c r="B500" s="18"/>
      <c r="C500" s="69">
        <v>130000</v>
      </c>
      <c r="D500" s="18"/>
      <c r="E500" s="17"/>
      <c r="G500" s="17"/>
    </row>
    <row r="501" spans="1:7" ht="12.75">
      <c r="A501" s="56" t="s">
        <v>415</v>
      </c>
      <c r="B501" s="56"/>
      <c r="C501" s="137">
        <v>521800</v>
      </c>
      <c r="D501" s="56" t="s">
        <v>416</v>
      </c>
      <c r="E501" s="57"/>
      <c r="F501" s="59"/>
      <c r="G501" s="57"/>
    </row>
    <row r="502" spans="1:7" ht="12.75">
      <c r="A502" s="18" t="s">
        <v>330</v>
      </c>
      <c r="B502" s="18"/>
      <c r="C502" s="18"/>
      <c r="D502" s="18"/>
      <c r="E502" s="17"/>
      <c r="G502" s="17"/>
    </row>
    <row r="503" spans="1:7" ht="12.75">
      <c r="A503" s="18" t="s">
        <v>417</v>
      </c>
      <c r="B503" s="18"/>
      <c r="C503" s="18"/>
      <c r="D503" s="18"/>
      <c r="E503" s="17"/>
      <c r="G503" s="17"/>
    </row>
    <row r="504" spans="1:7" ht="12.75">
      <c r="A504" s="18" t="s">
        <v>418</v>
      </c>
      <c r="B504" s="18"/>
      <c r="C504" s="18"/>
      <c r="D504" s="18"/>
      <c r="E504" s="17"/>
      <c r="G504" s="17"/>
    </row>
    <row r="505" spans="1:7" ht="12.75">
      <c r="A505" s="18" t="s">
        <v>419</v>
      </c>
      <c r="B505" s="18"/>
      <c r="C505" s="18"/>
      <c r="D505" s="18"/>
      <c r="E505" s="17"/>
      <c r="G505" s="17"/>
    </row>
    <row r="506" spans="1:7" ht="12.75">
      <c r="A506" s="18" t="s">
        <v>420</v>
      </c>
      <c r="B506" s="18"/>
      <c r="C506" s="18"/>
      <c r="D506" s="18"/>
      <c r="E506" s="17"/>
      <c r="G506" s="17"/>
    </row>
    <row r="507" spans="1:7" ht="12.75">
      <c r="A507" s="56" t="s">
        <v>421</v>
      </c>
      <c r="B507" s="56"/>
      <c r="C507" s="136">
        <v>47700</v>
      </c>
      <c r="D507" s="56"/>
      <c r="E507" s="57"/>
      <c r="F507" s="59"/>
      <c r="G507" s="57"/>
    </row>
    <row r="508" spans="1:7" ht="12.75">
      <c r="A508" s="18" t="s">
        <v>422</v>
      </c>
      <c r="B508" s="18"/>
      <c r="C508" s="18"/>
      <c r="D508" s="18"/>
      <c r="E508" s="17"/>
      <c r="G508" s="17"/>
    </row>
    <row r="509" spans="1:7" ht="12.75">
      <c r="A509" s="18" t="s">
        <v>412</v>
      </c>
      <c r="B509" s="18"/>
      <c r="C509" s="69">
        <v>44700</v>
      </c>
      <c r="D509" s="18"/>
      <c r="E509" s="17"/>
      <c r="G509" s="17"/>
    </row>
    <row r="510" spans="1:7" ht="12.75">
      <c r="A510" s="18" t="s">
        <v>423</v>
      </c>
      <c r="B510" s="18"/>
      <c r="C510" s="69">
        <v>24700</v>
      </c>
      <c r="D510" s="18"/>
      <c r="E510" s="17"/>
      <c r="G510" s="17"/>
    </row>
    <row r="511" spans="1:7" ht="12.75">
      <c r="A511" s="18" t="s">
        <v>424</v>
      </c>
      <c r="B511" s="18"/>
      <c r="C511" s="18"/>
      <c r="D511" s="18"/>
      <c r="E511" s="17"/>
      <c r="G511" s="17"/>
    </row>
    <row r="512" spans="1:7" ht="18">
      <c r="A512" s="3" t="s">
        <v>425</v>
      </c>
      <c r="B512" s="16"/>
      <c r="C512" s="24"/>
      <c r="D512" s="18"/>
      <c r="E512" s="23">
        <v>161707</v>
      </c>
      <c r="G512" s="17"/>
    </row>
    <row r="513" spans="1:7" ht="12.75">
      <c r="A513" s="56" t="s">
        <v>426</v>
      </c>
      <c r="B513" s="56"/>
      <c r="C513" s="67">
        <v>161707</v>
      </c>
      <c r="D513" s="18" t="s">
        <v>427</v>
      </c>
      <c r="E513" s="57"/>
      <c r="F513" s="59"/>
      <c r="G513"/>
    </row>
    <row r="514" spans="1:7" ht="12.75">
      <c r="A514" s="18"/>
      <c r="B514" s="94" t="s">
        <v>428</v>
      </c>
      <c r="C514" s="94" t="s">
        <v>302</v>
      </c>
      <c r="D514" s="94" t="s">
        <v>429</v>
      </c>
      <c r="E514" s="94" t="s">
        <v>304</v>
      </c>
      <c r="F514" s="97" t="s">
        <v>390</v>
      </c>
      <c r="G514" s="97" t="s">
        <v>12</v>
      </c>
    </row>
    <row r="515" spans="1:7" ht="12.75">
      <c r="A515" s="18"/>
      <c r="B515" s="94" t="s">
        <v>430</v>
      </c>
      <c r="C515" s="138">
        <v>42950</v>
      </c>
      <c r="D515" s="138">
        <v>18541</v>
      </c>
      <c r="E515" s="94">
        <v>22257</v>
      </c>
      <c r="F515" s="138">
        <v>77959</v>
      </c>
      <c r="G515" s="138">
        <f>SUM(C515:F515)</f>
        <v>161707</v>
      </c>
    </row>
    <row r="516" spans="1:7" ht="12.75">
      <c r="A516" s="56" t="s">
        <v>431</v>
      </c>
      <c r="B516" s="56"/>
      <c r="C516" s="56"/>
      <c r="D516" s="56"/>
      <c r="E516" s="57"/>
      <c r="F516" s="59"/>
      <c r="G516" s="57"/>
    </row>
    <row r="517" spans="1:7" ht="12.75">
      <c r="A517" s="18" t="s">
        <v>432</v>
      </c>
      <c r="B517" s="18"/>
      <c r="C517" s="18"/>
      <c r="D517" s="18"/>
      <c r="E517" s="17"/>
      <c r="G517" s="17"/>
    </row>
    <row r="518" spans="1:7" ht="15.75">
      <c r="A518" s="55" t="s">
        <v>433</v>
      </c>
      <c r="B518" s="4"/>
      <c r="C518" s="16"/>
      <c r="D518" s="16"/>
      <c r="E518" s="139">
        <v>801000</v>
      </c>
      <c r="F518" s="69"/>
      <c r="G518" s="17"/>
    </row>
    <row r="519" spans="1:7" ht="12.75">
      <c r="A519" s="56" t="s">
        <v>434</v>
      </c>
      <c r="B519" s="56"/>
      <c r="C519" s="56"/>
      <c r="D519" s="56"/>
      <c r="E519" s="67">
        <v>205000</v>
      </c>
      <c r="F519" s="59"/>
      <c r="G519" s="57"/>
    </row>
    <row r="520" spans="1:7" ht="12.75">
      <c r="A520" s="18" t="s">
        <v>435</v>
      </c>
      <c r="B520" s="18"/>
      <c r="C520" s="18"/>
      <c r="D520" s="18"/>
      <c r="E520" s="17">
        <v>50000</v>
      </c>
      <c r="G520" s="17"/>
    </row>
    <row r="521" spans="1:7" ht="12.75">
      <c r="A521" s="18" t="s">
        <v>436</v>
      </c>
      <c r="B521" s="18"/>
      <c r="C521" s="18"/>
      <c r="D521" s="18"/>
      <c r="E521" s="17">
        <v>155000</v>
      </c>
      <c r="G521" s="17"/>
    </row>
    <row r="522" spans="1:7" ht="12.75">
      <c r="A522" s="56" t="s">
        <v>437</v>
      </c>
      <c r="B522" s="56"/>
      <c r="C522" s="56"/>
      <c r="D522" s="56"/>
      <c r="E522" s="67">
        <v>60000</v>
      </c>
      <c r="F522" s="59"/>
      <c r="G522" s="57"/>
    </row>
    <row r="523" spans="1:7" ht="12.75">
      <c r="A523" s="18" t="s">
        <v>438</v>
      </c>
      <c r="B523" s="18"/>
      <c r="C523" s="18"/>
      <c r="D523" s="18"/>
      <c r="E523" s="17"/>
      <c r="G523" s="17"/>
    </row>
    <row r="524" spans="1:7" ht="12.75">
      <c r="A524" s="56" t="s">
        <v>439</v>
      </c>
      <c r="B524" s="56"/>
      <c r="C524" s="56"/>
      <c r="D524" s="56"/>
      <c r="E524" s="67">
        <v>50000</v>
      </c>
      <c r="F524" s="59"/>
      <c r="G524" s="57"/>
    </row>
    <row r="525" spans="1:7" ht="12.75">
      <c r="A525" s="18" t="s">
        <v>440</v>
      </c>
      <c r="B525" s="18"/>
      <c r="C525" s="18"/>
      <c r="D525" s="18"/>
      <c r="E525" s="17"/>
      <c r="G525" s="17"/>
    </row>
    <row r="526" spans="1:7" ht="12.75">
      <c r="A526" s="56" t="s">
        <v>441</v>
      </c>
      <c r="B526" s="56"/>
      <c r="C526" s="56"/>
      <c r="D526" s="56"/>
      <c r="E526" s="67">
        <v>400000</v>
      </c>
      <c r="F526" s="59"/>
      <c r="G526" s="57"/>
    </row>
    <row r="527" spans="1:7" ht="12.75">
      <c r="A527" s="56" t="s">
        <v>442</v>
      </c>
      <c r="B527" s="56"/>
      <c r="C527" s="56"/>
      <c r="D527" s="67">
        <v>20000</v>
      </c>
      <c r="E527" s="57"/>
      <c r="F527" s="59"/>
      <c r="G527" s="57"/>
    </row>
    <row r="528" spans="1:7" ht="12.75">
      <c r="A528" s="18" t="s">
        <v>443</v>
      </c>
      <c r="B528" s="18"/>
      <c r="C528" s="18"/>
      <c r="D528" s="18"/>
      <c r="E528" s="17"/>
      <c r="G528" s="17"/>
    </row>
    <row r="529" spans="1:7" ht="12.75">
      <c r="A529" s="56" t="s">
        <v>444</v>
      </c>
      <c r="B529" s="56"/>
      <c r="C529" s="67">
        <v>66000</v>
      </c>
      <c r="D529" s="56"/>
      <c r="E529" s="57"/>
      <c r="F529" s="59"/>
      <c r="G529" s="57"/>
    </row>
    <row r="530" spans="1:7" ht="18">
      <c r="A530" s="55" t="s">
        <v>445</v>
      </c>
      <c r="B530" s="3"/>
      <c r="C530" s="3"/>
      <c r="D530" s="16"/>
      <c r="E530" s="23">
        <f>SUM(C531,C535)</f>
        <v>472000</v>
      </c>
      <c r="F530" s="5"/>
      <c r="G530" s="23"/>
    </row>
    <row r="531" spans="1:7" ht="12.75">
      <c r="A531" s="18" t="s">
        <v>446</v>
      </c>
      <c r="B531" s="18"/>
      <c r="C531" s="19">
        <f>SUM(C533:C534)</f>
        <v>402000</v>
      </c>
      <c r="D531" s="18"/>
      <c r="E531" s="17"/>
      <c r="G531" s="17"/>
    </row>
    <row r="532" spans="1:7" ht="12.75">
      <c r="A532" s="18" t="s">
        <v>447</v>
      </c>
      <c r="B532" s="18"/>
      <c r="C532" s="18"/>
      <c r="D532" s="18"/>
      <c r="E532" s="17"/>
      <c r="G532" s="17"/>
    </row>
    <row r="533" spans="1:7" ht="12.75">
      <c r="A533" s="18" t="s">
        <v>448</v>
      </c>
      <c r="B533" s="18"/>
      <c r="C533" s="19">
        <v>234000</v>
      </c>
      <c r="D533" s="18"/>
      <c r="E533" s="17"/>
      <c r="G533" s="17"/>
    </row>
    <row r="534" spans="1:7" ht="12.75">
      <c r="A534" s="18" t="s">
        <v>449</v>
      </c>
      <c r="B534" s="18"/>
      <c r="C534" s="19">
        <v>168000</v>
      </c>
      <c r="D534" s="18"/>
      <c r="E534" s="17"/>
      <c r="G534" s="17"/>
    </row>
    <row r="535" spans="1:7" ht="12.75">
      <c r="A535" s="56" t="s">
        <v>450</v>
      </c>
      <c r="B535" s="56"/>
      <c r="C535" s="57">
        <v>70000</v>
      </c>
      <c r="D535" s="56"/>
      <c r="E535" s="57"/>
      <c r="F535" s="59"/>
      <c r="G535" s="57"/>
    </row>
    <row r="536" spans="1:7" ht="12.75">
      <c r="A536" s="18" t="s">
        <v>451</v>
      </c>
      <c r="B536" s="18"/>
      <c r="C536" s="18"/>
      <c r="D536" s="18"/>
      <c r="E536" s="17"/>
      <c r="G536" s="17"/>
    </row>
    <row r="537" spans="1:7" ht="18">
      <c r="A537" s="3" t="s">
        <v>452</v>
      </c>
      <c r="B537" s="16"/>
      <c r="C537"/>
      <c r="D537" s="18"/>
      <c r="E537" s="139">
        <v>2867450</v>
      </c>
      <c r="G537" s="17"/>
    </row>
    <row r="538" spans="1:7" ht="12.75">
      <c r="A538" s="18" t="s">
        <v>453</v>
      </c>
      <c r="B538" s="18"/>
      <c r="C538"/>
      <c r="D538" s="18"/>
      <c r="E538" s="69">
        <v>2755000</v>
      </c>
      <c r="G538" s="17"/>
    </row>
    <row r="539" spans="1:7" ht="12.75">
      <c r="A539" s="18"/>
      <c r="B539" s="18" t="s">
        <v>454</v>
      </c>
      <c r="C539"/>
      <c r="D539" s="69"/>
      <c r="E539" s="19">
        <v>112450</v>
      </c>
      <c r="G539" s="17"/>
    </row>
    <row r="540" spans="1:7" ht="12.75">
      <c r="A540" s="18" t="s">
        <v>455</v>
      </c>
      <c r="B540" s="18" t="s">
        <v>456</v>
      </c>
      <c r="C540" s="18"/>
      <c r="D540" s="18"/>
      <c r="E540" s="69"/>
      <c r="G540" s="69"/>
    </row>
    <row r="541" spans="1:7" ht="18">
      <c r="A541" s="140" t="s">
        <v>457</v>
      </c>
      <c r="B541" s="141"/>
      <c r="C541" s="140"/>
      <c r="D541" s="184">
        <f>SUM(E537,E530,E518,E512,C492,C481,E329,D323,E310,F309,E296,E267,D184,D175,D169,D150,C146,C135)</f>
        <v>27472345</v>
      </c>
      <c r="E541" s="184"/>
      <c r="F541" s="185"/>
      <c r="G541" s="185"/>
    </row>
    <row r="542" spans="1:7" ht="18">
      <c r="A542" s="142" t="s">
        <v>458</v>
      </c>
      <c r="B542" s="142"/>
      <c r="C542" s="142"/>
      <c r="D542" s="142"/>
      <c r="E542" s="142"/>
      <c r="F542" s="142"/>
      <c r="G542" s="142"/>
    </row>
    <row r="543" spans="1:7" ht="18">
      <c r="A543" s="7" t="s">
        <v>459</v>
      </c>
      <c r="B543" s="7"/>
      <c r="C543" s="7"/>
      <c r="D543" s="7"/>
      <c r="E543" s="7"/>
      <c r="F543" s="143"/>
      <c r="G543" s="7"/>
    </row>
    <row r="544" spans="1:7" ht="18">
      <c r="A544" s="7" t="s">
        <v>460</v>
      </c>
      <c r="B544" s="7"/>
      <c r="C544" s="7"/>
      <c r="D544" s="7"/>
      <c r="E544" s="7"/>
      <c r="F544" s="143"/>
      <c r="G544" s="7"/>
    </row>
    <row r="545" spans="1:7" ht="12.75">
      <c r="A545" s="18" t="s">
        <v>461</v>
      </c>
      <c r="B545" s="18"/>
      <c r="C545" s="18"/>
      <c r="D545" s="18"/>
      <c r="E545" s="18"/>
      <c r="G545" s="18"/>
    </row>
    <row r="546" spans="1:7" ht="12.75">
      <c r="A546" s="18" t="s">
        <v>462</v>
      </c>
      <c r="B546" s="18"/>
      <c r="C546" s="18"/>
      <c r="D546" s="18"/>
      <c r="E546" s="18"/>
      <c r="G546" s="18"/>
    </row>
    <row r="547" spans="1:7" ht="12.75">
      <c r="A547" s="18" t="s">
        <v>463</v>
      </c>
      <c r="B547" s="18"/>
      <c r="C547" s="18"/>
      <c r="D547" s="18"/>
      <c r="E547" s="18"/>
      <c r="G547" s="18"/>
    </row>
    <row r="548" spans="1:7" ht="12.75">
      <c r="A548" s="18">
        <v>75011</v>
      </c>
      <c r="B548" s="18" t="s">
        <v>464</v>
      </c>
      <c r="C548" s="18"/>
      <c r="D548"/>
      <c r="E548" s="18"/>
      <c r="F548"/>
      <c r="G548" s="69">
        <v>82400</v>
      </c>
    </row>
    <row r="549" spans="1:7" ht="12.75">
      <c r="A549" s="18">
        <v>75101</v>
      </c>
      <c r="B549" s="18" t="s">
        <v>465</v>
      </c>
      <c r="C549" s="18"/>
      <c r="D549"/>
      <c r="E549" s="18"/>
      <c r="F549"/>
      <c r="G549" s="69">
        <v>1800</v>
      </c>
    </row>
    <row r="550" spans="1:7" ht="12.75">
      <c r="A550" s="18">
        <v>85212</v>
      </c>
      <c r="B550" s="18" t="s">
        <v>466</v>
      </c>
      <c r="C550" s="18"/>
      <c r="D550"/>
      <c r="E550" s="18"/>
      <c r="F550"/>
      <c r="G550" s="69">
        <v>3824300</v>
      </c>
    </row>
    <row r="551" spans="1:7" ht="12.75">
      <c r="A551" s="18">
        <v>85213</v>
      </c>
      <c r="B551" s="18" t="s">
        <v>467</v>
      </c>
      <c r="C551" s="18"/>
      <c r="D551"/>
      <c r="E551" s="18"/>
      <c r="F551"/>
      <c r="G551" s="69">
        <v>41500</v>
      </c>
    </row>
    <row r="552" spans="1:7" ht="12.75">
      <c r="A552" s="18">
        <v>85214</v>
      </c>
      <c r="B552" s="18" t="s">
        <v>468</v>
      </c>
      <c r="C552" s="18"/>
      <c r="D552"/>
      <c r="E552" s="18"/>
      <c r="F552"/>
      <c r="G552" s="69">
        <v>190300</v>
      </c>
    </row>
    <row r="553" spans="1:7" ht="12.75">
      <c r="A553" s="16" t="s">
        <v>469</v>
      </c>
      <c r="B553" s="16"/>
      <c r="C553" s="16"/>
      <c r="D553" s="130"/>
      <c r="E553" s="16"/>
      <c r="F553" s="130"/>
      <c r="G553" s="139">
        <f>SUM(G548:G552)</f>
        <v>4140300</v>
      </c>
    </row>
    <row r="554" spans="1:7" ht="18">
      <c r="A554" s="3" t="s">
        <v>470</v>
      </c>
      <c r="B554" s="16"/>
      <c r="C554" s="186">
        <f>SUM(D541,G553)</f>
        <v>31612645</v>
      </c>
      <c r="D554" s="186"/>
      <c r="E554" s="186"/>
      <c r="F554" s="130"/>
      <c r="G554" s="139"/>
    </row>
    <row r="555" spans="1:7" ht="18">
      <c r="A555" s="7" t="s">
        <v>471</v>
      </c>
      <c r="B555" s="20"/>
      <c r="C555" s="20"/>
      <c r="D555" s="20"/>
      <c r="E555" s="144"/>
      <c r="F555" s="145"/>
      <c r="G555" s="144"/>
    </row>
    <row r="556" spans="1:7" ht="12.75">
      <c r="A556" s="18" t="s">
        <v>472</v>
      </c>
      <c r="B556" s="18"/>
      <c r="C556" s="18"/>
      <c r="D556" s="18"/>
      <c r="E556" s="144"/>
      <c r="F556" s="145"/>
      <c r="G556" s="144"/>
    </row>
    <row r="557" spans="1:7" ht="18">
      <c r="A557" s="142" t="s">
        <v>473</v>
      </c>
      <c r="B557" s="146"/>
      <c r="C557" s="146"/>
      <c r="D557" s="146"/>
      <c r="E557" s="146"/>
      <c r="F557" s="146"/>
      <c r="G557" s="3"/>
    </row>
    <row r="558" spans="1:7" ht="12.75">
      <c r="A558" s="18" t="s">
        <v>474</v>
      </c>
      <c r="B558" s="18"/>
      <c r="C558" s="18"/>
      <c r="D558" s="18"/>
      <c r="E558" s="18"/>
      <c r="F558" s="18"/>
      <c r="G558" s="18"/>
    </row>
    <row r="559" spans="1:7" ht="12.75">
      <c r="A559" s="18" t="s">
        <v>475</v>
      </c>
      <c r="B559" s="18"/>
      <c r="C559" s="18"/>
      <c r="D559" s="18"/>
      <c r="E559" s="18"/>
      <c r="G559" s="18"/>
    </row>
    <row r="560" spans="1:7" ht="12.75">
      <c r="A560" s="18" t="s">
        <v>476</v>
      </c>
      <c r="B560" s="18"/>
      <c r="C560" s="47">
        <v>1203000</v>
      </c>
      <c r="D560" s="18">
        <v>10.19</v>
      </c>
      <c r="E560" s="18" t="s">
        <v>477</v>
      </c>
      <c r="G560" s="18"/>
    </row>
    <row r="561" spans="1:7" ht="12.75">
      <c r="A561" s="18" t="s">
        <v>478</v>
      </c>
      <c r="B561" s="18"/>
      <c r="C561" s="47">
        <v>9697500</v>
      </c>
      <c r="D561" s="18">
        <v>82.16</v>
      </c>
      <c r="E561" s="18" t="s">
        <v>477</v>
      </c>
      <c r="G561" s="18"/>
    </row>
    <row r="562" spans="1:7" ht="12.75">
      <c r="A562" s="18" t="s">
        <v>479</v>
      </c>
      <c r="B562" s="18"/>
      <c r="C562" s="47"/>
      <c r="D562" s="18"/>
      <c r="E562" s="18"/>
      <c r="G562" s="18"/>
    </row>
    <row r="563" spans="1:7" ht="12.75">
      <c r="A563" s="18" t="s">
        <v>480</v>
      </c>
      <c r="B563" s="18"/>
      <c r="C563" s="47">
        <v>902500</v>
      </c>
      <c r="D563" s="18">
        <v>7.65</v>
      </c>
      <c r="E563" s="18" t="s">
        <v>477</v>
      </c>
      <c r="G563" s="18"/>
    </row>
    <row r="564" spans="1:7" ht="12.75">
      <c r="A564" s="4" t="s">
        <v>12</v>
      </c>
      <c r="B564" s="4"/>
      <c r="C564" s="147">
        <f>SUM(C560:C563)</f>
        <v>11803000</v>
      </c>
      <c r="D564" s="4">
        <f>SUM(D560:D563)</f>
        <v>100</v>
      </c>
      <c r="E564" s="4"/>
      <c r="F564" s="5"/>
      <c r="G564" s="4"/>
    </row>
    <row r="565" spans="1:7" ht="12.75">
      <c r="A565" s="18" t="s">
        <v>481</v>
      </c>
      <c r="B565" s="18" t="s">
        <v>482</v>
      </c>
      <c r="C565" s="18"/>
      <c r="D565" s="52"/>
      <c r="E565" s="18"/>
      <c r="G565" s="52">
        <v>683000</v>
      </c>
    </row>
    <row r="566" spans="1:7" ht="12.75">
      <c r="A566" s="18" t="s">
        <v>483</v>
      </c>
      <c r="B566" s="18"/>
      <c r="C566" s="18"/>
      <c r="D566" s="18"/>
      <c r="E566" s="18"/>
      <c r="G566" s="148"/>
    </row>
    <row r="567" spans="1:7" ht="12.75">
      <c r="A567" s="18" t="s">
        <v>484</v>
      </c>
      <c r="B567" s="18" t="s">
        <v>485</v>
      </c>
      <c r="C567" s="18"/>
      <c r="D567" s="18"/>
      <c r="E567" s="18"/>
      <c r="F567" s="148"/>
      <c r="G567" s="17">
        <v>25000</v>
      </c>
    </row>
    <row r="568" spans="1:7" ht="12.75">
      <c r="A568" s="18" t="s">
        <v>486</v>
      </c>
      <c r="B568" s="18" t="s">
        <v>487</v>
      </c>
      <c r="C568" s="18"/>
      <c r="D568" s="18"/>
      <c r="E568" s="18"/>
      <c r="F568" s="148"/>
      <c r="G568" s="17">
        <v>25000</v>
      </c>
    </row>
    <row r="569" spans="1:7" ht="12.75">
      <c r="A569" s="18" t="s">
        <v>488</v>
      </c>
      <c r="B569" s="18" t="s">
        <v>489</v>
      </c>
      <c r="C569" s="18"/>
      <c r="D569" s="18"/>
      <c r="E569" s="18"/>
      <c r="F569" s="148"/>
      <c r="G569" s="17">
        <v>20000</v>
      </c>
    </row>
    <row r="570" spans="1:7" ht="12.75">
      <c r="A570" s="18" t="s">
        <v>490</v>
      </c>
      <c r="B570" s="18" t="s">
        <v>491</v>
      </c>
      <c r="C570" s="18"/>
      <c r="D570" s="52"/>
      <c r="E570" s="18"/>
      <c r="G570" s="17">
        <v>1028000</v>
      </c>
    </row>
    <row r="571" spans="1:7" ht="12.75">
      <c r="A571" s="18" t="s">
        <v>492</v>
      </c>
      <c r="B571" s="18"/>
      <c r="C571" s="18"/>
      <c r="D571" s="18"/>
      <c r="E571" s="18"/>
      <c r="G571" s="18"/>
    </row>
    <row r="572" spans="1:7" ht="12.75">
      <c r="A572" s="18" t="s">
        <v>493</v>
      </c>
      <c r="B572" s="18"/>
      <c r="C572" s="18"/>
      <c r="D572" s="18"/>
      <c r="E572" s="18"/>
      <c r="G572" s="18"/>
    </row>
    <row r="573" spans="1:7" ht="12.75">
      <c r="A573" s="18" t="s">
        <v>494</v>
      </c>
      <c r="B573" s="18" t="s">
        <v>495</v>
      </c>
      <c r="C573" s="18"/>
      <c r="D573" s="52"/>
      <c r="E573" s="18"/>
      <c r="G573" s="51">
        <v>7005000</v>
      </c>
    </row>
    <row r="574" spans="1:7" ht="12.75">
      <c r="A574" s="18" t="s">
        <v>496</v>
      </c>
      <c r="B574" s="18"/>
      <c r="C574" s="18"/>
      <c r="D574" s="18"/>
      <c r="E574" s="18"/>
      <c r="G574" s="18"/>
    </row>
    <row r="575" spans="1:7" ht="12.75">
      <c r="A575" s="18" t="s">
        <v>497</v>
      </c>
      <c r="B575" s="18"/>
      <c r="C575" s="18"/>
      <c r="D575" s="18"/>
      <c r="E575" s="18"/>
      <c r="G575" s="18"/>
    </row>
    <row r="576" spans="1:7" ht="12.75">
      <c r="A576" s="18" t="s">
        <v>498</v>
      </c>
      <c r="B576" s="148" t="s">
        <v>499</v>
      </c>
      <c r="C576" s="148"/>
      <c r="D576" s="148"/>
      <c r="E576" s="148"/>
      <c r="F576" s="148"/>
      <c r="G576" s="149">
        <v>70000</v>
      </c>
    </row>
    <row r="577" spans="1:7" ht="12.75">
      <c r="A577" s="18" t="s">
        <v>500</v>
      </c>
      <c r="B577" s="18" t="s">
        <v>501</v>
      </c>
      <c r="C577" s="18"/>
      <c r="D577" s="47"/>
      <c r="E577" s="18"/>
      <c r="F577" s="18"/>
      <c r="G577" s="17">
        <v>17000</v>
      </c>
    </row>
    <row r="578" spans="1:7" ht="12.75">
      <c r="A578" s="18" t="s">
        <v>502</v>
      </c>
      <c r="B578" s="148" t="s">
        <v>503</v>
      </c>
      <c r="C578" s="148"/>
      <c r="D578" s="148"/>
      <c r="E578" s="148"/>
      <c r="F578" s="148"/>
      <c r="G578" s="149">
        <v>155000</v>
      </c>
    </row>
    <row r="579" spans="1:7" ht="12.75">
      <c r="A579" s="18" t="s">
        <v>504</v>
      </c>
      <c r="B579" s="148" t="s">
        <v>505</v>
      </c>
      <c r="C579" s="148"/>
      <c r="D579" s="148"/>
      <c r="E579" s="148"/>
      <c r="F579" s="148"/>
      <c r="G579" s="149">
        <v>20000</v>
      </c>
    </row>
    <row r="580" spans="1:7" ht="12.75">
      <c r="A580" s="18" t="s">
        <v>506</v>
      </c>
      <c r="B580" s="18" t="s">
        <v>507</v>
      </c>
      <c r="C580" s="18"/>
      <c r="D580" s="52"/>
      <c r="E580" s="18"/>
      <c r="G580" s="17">
        <v>2755000</v>
      </c>
    </row>
    <row r="581" spans="1:7" ht="12.75">
      <c r="A581" s="16" t="s">
        <v>508</v>
      </c>
      <c r="B581" s="16"/>
      <c r="C581" s="16"/>
      <c r="D581" s="16"/>
      <c r="E581" s="16"/>
      <c r="F581" s="5"/>
      <c r="G581" s="23">
        <v>11803000</v>
      </c>
    </row>
    <row r="582" spans="1:7" ht="18">
      <c r="A582" s="7" t="s">
        <v>509</v>
      </c>
      <c r="B582" s="3"/>
      <c r="C582" s="3"/>
      <c r="D582" s="3"/>
      <c r="E582" s="18"/>
      <c r="F582" s="18"/>
      <c r="G582" s="18"/>
    </row>
    <row r="583" spans="1:7" ht="12.75">
      <c r="A583" s="18" t="s">
        <v>510</v>
      </c>
      <c r="B583" s="18"/>
      <c r="C583" s="18"/>
      <c r="D583" s="18"/>
      <c r="E583" s="18"/>
      <c r="G583" s="18"/>
    </row>
    <row r="584" spans="2:7" ht="25.5">
      <c r="B584" s="150" t="s">
        <v>511</v>
      </c>
      <c r="C584" s="151" t="s">
        <v>512</v>
      </c>
      <c r="D584" s="151" t="s">
        <v>513</v>
      </c>
      <c r="E584" s="151" t="s">
        <v>514</v>
      </c>
      <c r="G584"/>
    </row>
    <row r="585" spans="2:7" ht="22.5">
      <c r="B585" s="152" t="s">
        <v>515</v>
      </c>
      <c r="C585" s="96">
        <v>2237440</v>
      </c>
      <c r="D585" s="153">
        <v>2237440</v>
      </c>
      <c r="E585" s="94" t="s">
        <v>516</v>
      </c>
      <c r="F585" s="2" t="s">
        <v>517</v>
      </c>
      <c r="G585"/>
    </row>
    <row r="586" spans="2:7" ht="12.75">
      <c r="B586" s="152" t="s">
        <v>495</v>
      </c>
      <c r="C586" s="96">
        <v>21263497</v>
      </c>
      <c r="D586" s="153">
        <v>2363497</v>
      </c>
      <c r="E586" s="153">
        <v>18900000</v>
      </c>
      <c r="F586" s="154"/>
      <c r="G586"/>
    </row>
    <row r="587" spans="2:7" ht="12.75">
      <c r="B587" s="152" t="s">
        <v>518</v>
      </c>
      <c r="C587" s="96">
        <v>4141000</v>
      </c>
      <c r="D587" s="153">
        <v>451000</v>
      </c>
      <c r="E587" s="153">
        <v>3690000</v>
      </c>
      <c r="F587" s="154"/>
      <c r="G587"/>
    </row>
    <row r="588" spans="2:7" ht="12.75">
      <c r="B588" s="152" t="s">
        <v>519</v>
      </c>
      <c r="C588" s="96">
        <v>622800</v>
      </c>
      <c r="D588" s="153">
        <v>622800</v>
      </c>
      <c r="E588" s="94" t="s">
        <v>516</v>
      </c>
      <c r="F588" s="2" t="s">
        <v>520</v>
      </c>
      <c r="G588"/>
    </row>
    <row r="589" spans="2:7" ht="12.75">
      <c r="B589" s="152" t="s">
        <v>521</v>
      </c>
      <c r="C589" s="96">
        <v>8427770</v>
      </c>
      <c r="D589" s="153">
        <v>1002770</v>
      </c>
      <c r="E589" s="153">
        <v>7425000</v>
      </c>
      <c r="F589" s="154"/>
      <c r="G589" s="154"/>
    </row>
    <row r="590" spans="2:7" ht="12.75">
      <c r="B590" s="113" t="s">
        <v>12</v>
      </c>
      <c r="C590" s="114">
        <f>SUM(C585:C589)</f>
        <v>36692507</v>
      </c>
      <c r="D590" s="155">
        <f>SUM(D585:D589)</f>
        <v>6677507</v>
      </c>
      <c r="E590" s="155">
        <f>SUM(E585:E589)</f>
        <v>30015000</v>
      </c>
      <c r="F590" s="47"/>
      <c r="G590"/>
    </row>
    <row r="591" spans="1:4" ht="18">
      <c r="A591" s="7" t="s">
        <v>522</v>
      </c>
      <c r="B591" s="7"/>
      <c r="C591" s="7"/>
      <c r="D591" s="7"/>
    </row>
    <row r="592" spans="1:3" ht="18">
      <c r="A592" s="7" t="s">
        <v>523</v>
      </c>
      <c r="B592" s="7"/>
      <c r="C592" s="144"/>
    </row>
    <row r="593" spans="1:7" ht="12.75">
      <c r="A593" s="18" t="s">
        <v>524</v>
      </c>
      <c r="B593" s="18"/>
      <c r="C593" s="18"/>
      <c r="D593" s="18"/>
      <c r="E593" s="18"/>
      <c r="G593" s="18"/>
    </row>
    <row r="594" spans="1:7" ht="12.75">
      <c r="A594" s="18" t="s">
        <v>525</v>
      </c>
      <c r="B594" s="18"/>
      <c r="C594" s="18"/>
      <c r="D594" s="18"/>
      <c r="E594" s="18"/>
      <c r="G594" s="18"/>
    </row>
    <row r="595" spans="1:7" ht="12.75">
      <c r="A595" s="18" t="s">
        <v>526</v>
      </c>
      <c r="B595" s="18"/>
      <c r="C595" s="18"/>
      <c r="D595" s="18"/>
      <c r="E595" s="18"/>
      <c r="G595" s="18"/>
    </row>
    <row r="596" spans="1:7" ht="18">
      <c r="A596" s="7" t="s">
        <v>527</v>
      </c>
      <c r="B596" s="7"/>
      <c r="F596"/>
      <c r="G596"/>
    </row>
    <row r="597" spans="1:7" ht="12.75">
      <c r="A597"/>
      <c r="B597"/>
      <c r="C597"/>
      <c r="D597"/>
      <c r="E597"/>
      <c r="F597"/>
      <c r="G597"/>
    </row>
    <row r="598" spans="1:7" ht="12.75">
      <c r="A598" s="156" t="s">
        <v>528</v>
      </c>
      <c r="B598" s="187" t="s">
        <v>529</v>
      </c>
      <c r="C598" s="187"/>
      <c r="D598" s="187"/>
      <c r="E598" s="157">
        <f>SUM(E599)</f>
        <v>10600000</v>
      </c>
      <c r="F598"/>
      <c r="G598"/>
    </row>
    <row r="599" spans="1:7" ht="12.75">
      <c r="A599" s="158" t="s">
        <v>481</v>
      </c>
      <c r="B599" s="188" t="s">
        <v>530</v>
      </c>
      <c r="C599" s="188"/>
      <c r="D599" s="188"/>
      <c r="E599" s="159">
        <v>10600000</v>
      </c>
      <c r="F599" s="115"/>
      <c r="G599"/>
    </row>
    <row r="600" spans="1:7" ht="12.75">
      <c r="A600" s="160" t="s">
        <v>531</v>
      </c>
      <c r="B600" s="189" t="s">
        <v>532</v>
      </c>
      <c r="C600" s="189"/>
      <c r="D600" s="189"/>
      <c r="E600" s="161">
        <f>SUM(E601)</f>
        <v>1226355</v>
      </c>
      <c r="F600"/>
      <c r="G600"/>
    </row>
    <row r="601" spans="1:7" ht="12.75">
      <c r="A601" s="162"/>
      <c r="B601" s="190" t="s">
        <v>533</v>
      </c>
      <c r="C601" s="190"/>
      <c r="D601" s="190"/>
      <c r="E601" s="163">
        <f>SUM(E603:E610)</f>
        <v>1226355</v>
      </c>
      <c r="F601"/>
      <c r="G601"/>
    </row>
    <row r="602" spans="1:7" ht="12.75">
      <c r="A602" s="164"/>
      <c r="B602" s="191" t="s">
        <v>455</v>
      </c>
      <c r="C602" s="191"/>
      <c r="D602" s="191"/>
      <c r="E602" s="165" t="s">
        <v>534</v>
      </c>
      <c r="F602"/>
      <c r="G602"/>
    </row>
    <row r="603" spans="1:7" ht="12.75">
      <c r="A603" s="166">
        <v>1</v>
      </c>
      <c r="B603" s="192" t="s">
        <v>535</v>
      </c>
      <c r="C603" s="192"/>
      <c r="D603" s="192"/>
      <c r="E603" s="167">
        <v>216802.5</v>
      </c>
      <c r="F603"/>
      <c r="G603"/>
    </row>
    <row r="604" spans="1:7" ht="12.75">
      <c r="A604" s="168">
        <v>2</v>
      </c>
      <c r="B604" s="193" t="s">
        <v>536</v>
      </c>
      <c r="C604" s="193"/>
      <c r="D604" s="193"/>
      <c r="E604" s="79">
        <v>12500</v>
      </c>
      <c r="F604"/>
      <c r="G604"/>
    </row>
    <row r="605" spans="1:7" ht="12.75">
      <c r="A605" s="168">
        <v>3</v>
      </c>
      <c r="B605" s="193" t="s">
        <v>537</v>
      </c>
      <c r="C605" s="193"/>
      <c r="D605" s="193"/>
      <c r="E605" s="79">
        <v>317590</v>
      </c>
      <c r="F605"/>
      <c r="G605"/>
    </row>
    <row r="606" spans="1:7" ht="12.75">
      <c r="A606" s="168">
        <v>4</v>
      </c>
      <c r="B606" s="193" t="s">
        <v>538</v>
      </c>
      <c r="C606" s="193"/>
      <c r="D606" s="193"/>
      <c r="E606" s="79">
        <v>236822.5</v>
      </c>
      <c r="F606"/>
      <c r="G606"/>
    </row>
    <row r="607" spans="1:7" ht="12.75">
      <c r="A607" s="168">
        <v>5</v>
      </c>
      <c r="B607" s="194" t="s">
        <v>539</v>
      </c>
      <c r="C607" s="194"/>
      <c r="D607" s="194"/>
      <c r="E607" s="79">
        <v>30640</v>
      </c>
      <c r="F607"/>
      <c r="G607"/>
    </row>
    <row r="608" spans="1:7" ht="12.75">
      <c r="A608" s="168">
        <v>6</v>
      </c>
      <c r="B608" s="194" t="s">
        <v>540</v>
      </c>
      <c r="C608" s="194"/>
      <c r="D608" s="194"/>
      <c r="E608" s="79">
        <v>20000</v>
      </c>
      <c r="F608"/>
      <c r="G608"/>
    </row>
    <row r="609" spans="1:7" ht="12.75">
      <c r="A609" s="168">
        <v>7</v>
      </c>
      <c r="B609" s="194" t="s">
        <v>541</v>
      </c>
      <c r="C609" s="194"/>
      <c r="D609" s="194"/>
      <c r="E609" s="79">
        <v>372000</v>
      </c>
      <c r="F609"/>
      <c r="G609"/>
    </row>
    <row r="610" spans="1:7" ht="12.75">
      <c r="A610" s="169">
        <v>8</v>
      </c>
      <c r="B610" s="195" t="s">
        <v>542</v>
      </c>
      <c r="C610" s="195"/>
      <c r="D610" s="195"/>
      <c r="E610" s="170">
        <v>20000</v>
      </c>
      <c r="F610"/>
      <c r="G610"/>
    </row>
    <row r="611" spans="1:7" ht="18">
      <c r="A611" s="7" t="s">
        <v>543</v>
      </c>
      <c r="B611" s="7"/>
      <c r="F611"/>
      <c r="G611"/>
    </row>
    <row r="612" spans="1:7" ht="12.75">
      <c r="A612" s="18" t="s">
        <v>544</v>
      </c>
      <c r="B612" s="18"/>
      <c r="C612" s="18"/>
      <c r="D612" s="18"/>
      <c r="E612" s="18"/>
      <c r="F612" s="148"/>
      <c r="G612" s="148"/>
    </row>
    <row r="613" spans="1:7" ht="18">
      <c r="A613" s="7" t="s">
        <v>545</v>
      </c>
      <c r="B613" s="7"/>
      <c r="C613" s="7"/>
      <c r="D613" s="7"/>
      <c r="E613" s="7"/>
      <c r="F613"/>
      <c r="G613"/>
    </row>
    <row r="614" spans="1:7" ht="12.75">
      <c r="A614" s="1" t="s">
        <v>546</v>
      </c>
      <c r="F614"/>
      <c r="G614"/>
    </row>
    <row r="615" spans="1:7" ht="12.75">
      <c r="A615" s="1" t="s">
        <v>547</v>
      </c>
      <c r="F615"/>
      <c r="G615"/>
    </row>
    <row r="616" spans="1:7" ht="12.75">
      <c r="A616" s="4" t="s">
        <v>548</v>
      </c>
      <c r="B616" s="4"/>
      <c r="C616" s="17">
        <f>SUM(C617:C626)</f>
        <v>1103250</v>
      </c>
      <c r="F616"/>
      <c r="G616"/>
    </row>
    <row r="617" spans="1:7" ht="12.75">
      <c r="A617" s="18" t="s">
        <v>549</v>
      </c>
      <c r="B617" s="18"/>
      <c r="C617" s="17">
        <v>200</v>
      </c>
      <c r="D617" s="9"/>
      <c r="E617" s="9"/>
      <c r="F617" s="72"/>
      <c r="G617" s="72"/>
    </row>
    <row r="618" spans="1:7" ht="12.75">
      <c r="A618" s="18" t="s">
        <v>550</v>
      </c>
      <c r="B618" s="18"/>
      <c r="C618" s="17">
        <v>99000</v>
      </c>
      <c r="F618"/>
      <c r="G618"/>
    </row>
    <row r="619" spans="1:7" ht="12.75">
      <c r="A619" s="18" t="s">
        <v>551</v>
      </c>
      <c r="B619" s="18"/>
      <c r="C619" s="17">
        <v>56800</v>
      </c>
      <c r="F619"/>
      <c r="G619"/>
    </row>
    <row r="620" spans="1:3" ht="12.75">
      <c r="A620" s="18" t="s">
        <v>552</v>
      </c>
      <c r="B620" s="18"/>
      <c r="C620" s="17">
        <v>510100</v>
      </c>
    </row>
    <row r="621" spans="1:3" ht="12.75">
      <c r="A621" s="18" t="s">
        <v>553</v>
      </c>
      <c r="B621" s="18"/>
      <c r="C621" s="17">
        <v>329034</v>
      </c>
    </row>
    <row r="622" spans="1:3" ht="12.75">
      <c r="A622" s="18" t="s">
        <v>554</v>
      </c>
      <c r="B622" s="18"/>
      <c r="C622" s="17">
        <v>26300</v>
      </c>
    </row>
    <row r="623" spans="1:3" ht="12.75">
      <c r="A623" s="18" t="s">
        <v>555</v>
      </c>
      <c r="B623" s="18"/>
      <c r="C623" s="17">
        <v>22400</v>
      </c>
    </row>
    <row r="624" spans="1:3" ht="12.75">
      <c r="A624" s="18" t="s">
        <v>556</v>
      </c>
      <c r="B624" s="18"/>
      <c r="C624" s="17">
        <v>32460</v>
      </c>
    </row>
    <row r="625" spans="1:3" ht="12.75">
      <c r="A625" s="18" t="s">
        <v>557</v>
      </c>
      <c r="B625" s="18"/>
      <c r="C625" s="17">
        <v>26275</v>
      </c>
    </row>
    <row r="626" spans="1:3" ht="12.75">
      <c r="A626" s="18" t="s">
        <v>558</v>
      </c>
      <c r="B626" s="18"/>
      <c r="C626" s="17">
        <v>681</v>
      </c>
    </row>
    <row r="627" spans="1:3" ht="12.75">
      <c r="A627" s="4" t="s">
        <v>559</v>
      </c>
      <c r="B627" s="4"/>
      <c r="C627" s="23">
        <v>1123250</v>
      </c>
    </row>
    <row r="628" spans="1:4" ht="12.75">
      <c r="A628" s="18" t="s">
        <v>560</v>
      </c>
      <c r="B628" s="18"/>
      <c r="C628" s="18"/>
      <c r="D628" s="18"/>
    </row>
    <row r="629" spans="1:4" ht="12.75">
      <c r="A629" s="18" t="s">
        <v>561</v>
      </c>
      <c r="B629" s="18"/>
      <c r="C629" s="18"/>
      <c r="D629" s="18"/>
    </row>
    <row r="630" spans="1:5" ht="18">
      <c r="A630" s="7" t="s">
        <v>562</v>
      </c>
      <c r="B630" s="7"/>
      <c r="C630" s="7"/>
      <c r="D630" s="7"/>
      <c r="E630" s="7"/>
    </row>
    <row r="631" spans="1:5" ht="18">
      <c r="A631" s="7" t="s">
        <v>563</v>
      </c>
      <c r="B631" s="7"/>
      <c r="C631" s="7"/>
      <c r="D631" s="7"/>
      <c r="E631" s="7"/>
    </row>
    <row r="632" spans="1:7" ht="12.75">
      <c r="A632" s="18" t="s">
        <v>564</v>
      </c>
      <c r="B632" s="18"/>
      <c r="C632" s="18"/>
      <c r="D632" s="18"/>
      <c r="E632" s="18"/>
      <c r="G632" s="18"/>
    </row>
    <row r="633" spans="1:7" ht="12.75">
      <c r="A633" s="18" t="s">
        <v>565</v>
      </c>
      <c r="B633" s="18"/>
      <c r="C633" s="18"/>
      <c r="D633" s="18"/>
      <c r="E633" s="18"/>
      <c r="G633" s="18"/>
    </row>
    <row r="635" spans="3:5" ht="12.75">
      <c r="C635" s="9" t="s">
        <v>566</v>
      </c>
      <c r="D635" s="10"/>
      <c r="E635" s="10"/>
    </row>
    <row r="636" spans="3:5" ht="12.75">
      <c r="C636" s="9"/>
      <c r="D636" s="10"/>
      <c r="E636" s="10"/>
    </row>
    <row r="637" spans="3:5" ht="12.75">
      <c r="C637" s="9" t="s">
        <v>567</v>
      </c>
      <c r="D637" s="10"/>
      <c r="E637" s="10"/>
    </row>
  </sheetData>
  <mergeCells count="39">
    <mergeCell ref="B609:D609"/>
    <mergeCell ref="B610:D610"/>
    <mergeCell ref="B605:D605"/>
    <mergeCell ref="B606:D606"/>
    <mergeCell ref="B607:D607"/>
    <mergeCell ref="B608:D608"/>
    <mergeCell ref="B601:D601"/>
    <mergeCell ref="B602:D602"/>
    <mergeCell ref="B603:D603"/>
    <mergeCell ref="B604:D604"/>
    <mergeCell ref="C554:E554"/>
    <mergeCell ref="B598:D598"/>
    <mergeCell ref="B599:D599"/>
    <mergeCell ref="B600:D600"/>
    <mergeCell ref="A469:B469"/>
    <mergeCell ref="A474:B474"/>
    <mergeCell ref="D541:E541"/>
    <mergeCell ref="F541:G541"/>
    <mergeCell ref="C370:F370"/>
    <mergeCell ref="B407:B408"/>
    <mergeCell ref="C407:F407"/>
    <mergeCell ref="A464:B465"/>
    <mergeCell ref="C464:F464"/>
    <mergeCell ref="A322:B322"/>
    <mergeCell ref="A341:B342"/>
    <mergeCell ref="C341:F341"/>
    <mergeCell ref="A362:B362"/>
    <mergeCell ref="A317:B317"/>
    <mergeCell ref="A318:B318"/>
    <mergeCell ref="A319:B319"/>
    <mergeCell ref="A320:B320"/>
    <mergeCell ref="A313:B313"/>
    <mergeCell ref="A314:B314"/>
    <mergeCell ref="A315:B315"/>
    <mergeCell ref="A316:B316"/>
    <mergeCell ref="C125:D125"/>
    <mergeCell ref="A265:D265"/>
    <mergeCell ref="A311:B311"/>
    <mergeCell ref="A312:B312"/>
  </mergeCells>
  <printOptions/>
  <pageMargins left="0.19652777777777777" right="0.03958333333333333" top="0.9840277777777777" bottom="0.9840277777777777" header="0.5118055555555555" footer="0.5118055555555555"/>
  <pageSetup firstPageNumber="26" useFirstPageNumber="1" horizontalDpi="300" verticalDpi="300" orientation="portrait" paperSize="9" scale="96" r:id="rId1"/>
  <headerFooter alignWithMargins="0">
    <oddFooter>&amp;CStrona &amp;P</oddFooter>
  </headerFooter>
  <rowBreaks count="7" manualBreakCount="7">
    <brk id="54" max="255" man="1"/>
    <brk id="110" max="255" man="1"/>
    <brk id="218" max="255" man="1"/>
    <brk id="274" max="255" man="1"/>
    <brk id="381" max="255" man="1"/>
    <brk id="491" max="255" man="1"/>
    <brk id="5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